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45" windowWidth="15960" windowHeight="11760" tabRatio="705" activeTab="1"/>
  </bookViews>
  <sheets>
    <sheet name="2_sem" sheetId="33" r:id="rId1"/>
    <sheet name="3_sem" sheetId="17" r:id="rId2"/>
    <sheet name="Plan1" sheetId="35" r:id="rId3"/>
  </sheets>
  <definedNames>
    <definedName name="_xlnm._FilterDatabase" localSheetId="0" hidden="1">'2_sem'!$A$1:$Q$24</definedName>
    <definedName name="_xlnm._FilterDatabase" localSheetId="1" hidden="1">'3_sem'!$A$1:$S$47</definedName>
  </definedNames>
  <calcPr calcId="152511"/>
</workbook>
</file>

<file path=xl/calcChain.xml><?xml version="1.0" encoding="utf-8"?>
<calcChain xmlns="http://schemas.openxmlformats.org/spreadsheetml/2006/main">
  <c r="I2" i="33" l="1"/>
  <c r="I30" i="17"/>
  <c r="H30" i="17"/>
  <c r="H27" i="17"/>
  <c r="I4" i="33"/>
  <c r="H2" i="33"/>
  <c r="I3" i="33"/>
  <c r="I5" i="33"/>
  <c r="I7" i="33"/>
  <c r="I9" i="33"/>
  <c r="I10" i="33"/>
  <c r="H3" i="17"/>
  <c r="I3" i="17" s="1"/>
  <c r="H4" i="17"/>
  <c r="I4" i="17" s="1"/>
  <c r="H5" i="17"/>
  <c r="H6" i="17"/>
  <c r="I6" i="17" s="1"/>
  <c r="H7" i="17"/>
  <c r="H8" i="17"/>
  <c r="I8" i="17" s="1"/>
  <c r="H9" i="17"/>
  <c r="I9" i="17" s="1"/>
  <c r="H10" i="17"/>
  <c r="I10" i="17" s="1"/>
  <c r="H11" i="17"/>
  <c r="I11" i="17" s="1"/>
  <c r="H12" i="17"/>
  <c r="I12" i="17" s="1"/>
  <c r="H13" i="17"/>
  <c r="H14" i="17"/>
  <c r="I15" i="17"/>
  <c r="H16" i="17"/>
  <c r="I16" i="17" s="1"/>
  <c r="H17" i="17"/>
  <c r="I17" i="17" s="1"/>
  <c r="H18" i="17"/>
  <c r="I18" i="17" s="1"/>
  <c r="H19" i="17"/>
  <c r="I19" i="17" s="1"/>
  <c r="H20" i="17"/>
  <c r="I20" i="17" s="1"/>
  <c r="H21" i="17"/>
  <c r="I21" i="17" s="1"/>
  <c r="H22" i="17"/>
  <c r="H23" i="17"/>
  <c r="H24" i="17"/>
  <c r="H25" i="17"/>
  <c r="I25" i="17" s="1"/>
  <c r="I27" i="17"/>
  <c r="H28" i="17"/>
  <c r="H29" i="17"/>
  <c r="I29" i="17" s="1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I5" i="17"/>
  <c r="I7" i="17"/>
  <c r="I13" i="17"/>
  <c r="I14" i="17"/>
  <c r="I22" i="17"/>
  <c r="I23" i="17"/>
  <c r="I24" i="17"/>
  <c r="I28" i="17"/>
  <c r="I31" i="17"/>
  <c r="I32" i="17"/>
  <c r="I33" i="17"/>
  <c r="I34" i="17"/>
  <c r="I35" i="17"/>
  <c r="I36" i="17"/>
  <c r="I37" i="17"/>
  <c r="I38" i="17"/>
  <c r="I39" i="17"/>
  <c r="I40" i="17"/>
  <c r="I41" i="17"/>
  <c r="I42" i="17"/>
  <c r="I43" i="17"/>
  <c r="H2" i="17"/>
  <c r="I2" i="17" s="1"/>
  <c r="H3" i="33"/>
  <c r="H4" i="33"/>
  <c r="H5" i="33"/>
  <c r="H6" i="33"/>
  <c r="I6" i="33" s="1"/>
  <c r="H7" i="33"/>
  <c r="H8" i="33"/>
  <c r="I8" i="33" s="1"/>
  <c r="H9" i="33"/>
  <c r="H10" i="33"/>
  <c r="H11" i="33"/>
  <c r="I11" i="33" s="1"/>
  <c r="H12" i="33"/>
  <c r="I12" i="33" s="1"/>
  <c r="H13" i="33"/>
  <c r="I13" i="33" s="1"/>
  <c r="I14" i="33"/>
  <c r="H15" i="33"/>
  <c r="I15" i="33" s="1"/>
  <c r="H16" i="33"/>
  <c r="I16" i="33" s="1"/>
  <c r="I17" i="33"/>
  <c r="I18" i="33"/>
  <c r="I19" i="33"/>
  <c r="I20" i="33"/>
  <c r="I21" i="33"/>
  <c r="I22" i="33"/>
  <c r="I23" i="33"/>
  <c r="I24" i="33"/>
  <c r="I44" i="17" l="1"/>
  <c r="I46" i="17"/>
  <c r="I47" i="17"/>
  <c r="I45" i="17"/>
  <c r="O47" i="17"/>
  <c r="P47" i="17" s="1"/>
  <c r="Q47" i="17" s="1"/>
  <c r="O42" i="17"/>
  <c r="P42" i="17" s="1"/>
  <c r="Q42" i="17" s="1"/>
  <c r="O43" i="17"/>
  <c r="P43" i="17" s="1"/>
  <c r="Q43" i="17" s="1"/>
  <c r="O44" i="17"/>
  <c r="P44" i="17" s="1"/>
  <c r="Q44" i="17" s="1"/>
  <c r="O45" i="17"/>
  <c r="P45" i="17" s="1"/>
  <c r="Q45" i="17" s="1"/>
  <c r="O46" i="17"/>
  <c r="P46" i="17" s="1"/>
  <c r="Q46" i="17" s="1"/>
  <c r="O37" i="17"/>
  <c r="P37" i="17" s="1"/>
  <c r="Q37" i="17" s="1"/>
  <c r="O38" i="17"/>
  <c r="P38" i="17" s="1"/>
  <c r="Q38" i="17" s="1"/>
  <c r="O39" i="17"/>
  <c r="P39" i="17" s="1"/>
  <c r="Q39" i="17" s="1"/>
  <c r="O40" i="17"/>
  <c r="P40" i="17" s="1"/>
  <c r="Q40" i="17" s="1"/>
  <c r="O41" i="17"/>
  <c r="P41" i="17" s="1"/>
  <c r="Q41" i="17" s="1"/>
  <c r="O20" i="17"/>
  <c r="P20" i="17" s="1"/>
  <c r="Q20" i="17" s="1"/>
  <c r="O21" i="17"/>
  <c r="P21" i="17" s="1"/>
  <c r="Q21" i="17" s="1"/>
  <c r="O22" i="17"/>
  <c r="P22" i="17" s="1"/>
  <c r="Q22" i="17" s="1"/>
  <c r="O23" i="17"/>
  <c r="P23" i="17" s="1"/>
  <c r="Q23" i="17" s="1"/>
  <c r="O24" i="17"/>
  <c r="P24" i="17" s="1"/>
  <c r="Q24" i="17" s="1"/>
  <c r="O25" i="17"/>
  <c r="P25" i="17" s="1"/>
  <c r="Q25" i="17" s="1"/>
  <c r="O26" i="17"/>
  <c r="P26" i="17" s="1"/>
  <c r="Q26" i="17" s="1"/>
  <c r="O27" i="17"/>
  <c r="P27" i="17" s="1"/>
  <c r="Q27" i="17" s="1"/>
  <c r="O28" i="17"/>
  <c r="P28" i="17" s="1"/>
  <c r="Q28" i="17" s="1"/>
  <c r="O29" i="17"/>
  <c r="P29" i="17" s="1"/>
  <c r="Q29" i="17" s="1"/>
  <c r="O30" i="17"/>
  <c r="P30" i="17" s="1"/>
  <c r="Q30" i="17" s="1"/>
  <c r="O31" i="17"/>
  <c r="P31" i="17" s="1"/>
  <c r="Q31" i="17" s="1"/>
  <c r="O32" i="17"/>
  <c r="P32" i="17" s="1"/>
  <c r="Q32" i="17" s="1"/>
  <c r="O33" i="17"/>
  <c r="P33" i="17" s="1"/>
  <c r="Q33" i="17" s="1"/>
  <c r="O34" i="17"/>
  <c r="P34" i="17" s="1"/>
  <c r="Q34" i="17" s="1"/>
  <c r="O35" i="17"/>
  <c r="P35" i="17" s="1"/>
  <c r="Q35" i="17" s="1"/>
  <c r="O36" i="17"/>
  <c r="P36" i="17" s="1"/>
  <c r="Q36" i="17" s="1"/>
  <c r="R47" i="17" l="1"/>
  <c r="S47" i="17" s="1"/>
  <c r="R26" i="17"/>
  <c r="S26" i="17" s="1"/>
  <c r="R39" i="17"/>
  <c r="S39" i="17" s="1"/>
  <c r="R32" i="17"/>
  <c r="S32" i="17" s="1"/>
  <c r="R22" i="17"/>
  <c r="S22" i="17" s="1"/>
  <c r="R38" i="17"/>
  <c r="S38" i="17" s="1"/>
  <c r="R46" i="17"/>
  <c r="S46" i="17" s="1"/>
  <c r="R44" i="17"/>
  <c r="S44" i="17" s="1"/>
  <c r="R42" i="17"/>
  <c r="S42" i="17" s="1"/>
  <c r="R37" i="17"/>
  <c r="S37" i="17" s="1"/>
  <c r="R36" i="17"/>
  <c r="S36" i="17" s="1"/>
  <c r="R28" i="17"/>
  <c r="S28" i="17" s="1"/>
  <c r="R45" i="17"/>
  <c r="S45" i="17" s="1"/>
  <c r="R43" i="17"/>
  <c r="S43" i="17" s="1"/>
  <c r="R41" i="17"/>
  <c r="S41" i="17" s="1"/>
  <c r="R40" i="17"/>
  <c r="S40" i="17" s="1"/>
  <c r="R34" i="17"/>
  <c r="S34" i="17" s="1"/>
  <c r="R30" i="17"/>
  <c r="S30" i="17" s="1"/>
  <c r="R24" i="17"/>
  <c r="S24" i="17" s="1"/>
  <c r="R20" i="17"/>
  <c r="S20" i="17" s="1"/>
  <c r="R35" i="17"/>
  <c r="S35" i="17" s="1"/>
  <c r="R31" i="17"/>
  <c r="S31" i="17" s="1"/>
  <c r="R27" i="17"/>
  <c r="S27" i="17" s="1"/>
  <c r="R23" i="17"/>
  <c r="S23" i="17" s="1"/>
  <c r="R33" i="17"/>
  <c r="S33" i="17" s="1"/>
  <c r="R29" i="17"/>
  <c r="S29" i="17" s="1"/>
  <c r="R25" i="17"/>
  <c r="S25" i="17" s="1"/>
  <c r="R21" i="17"/>
  <c r="S21" i="17" s="1"/>
  <c r="O2" i="17"/>
  <c r="P2" i="17" s="1"/>
  <c r="Q2" i="17" s="1"/>
  <c r="R2" i="17" s="1"/>
  <c r="O3" i="17"/>
  <c r="P3" i="17" s="1"/>
  <c r="Q3" i="17" s="1"/>
  <c r="O4" i="17"/>
  <c r="P4" i="17" s="1"/>
  <c r="Q4" i="17" s="1"/>
  <c r="O5" i="17"/>
  <c r="P5" i="17" s="1"/>
  <c r="Q5" i="17" s="1"/>
  <c r="O6" i="17"/>
  <c r="P6" i="17" s="1"/>
  <c r="Q6" i="17" s="1"/>
  <c r="O7" i="17"/>
  <c r="P7" i="17" s="1"/>
  <c r="Q7" i="17" s="1"/>
  <c r="O8" i="17"/>
  <c r="P8" i="17" s="1"/>
  <c r="Q8" i="17" s="1"/>
  <c r="O9" i="17"/>
  <c r="P9" i="17" s="1"/>
  <c r="Q9" i="17" s="1"/>
  <c r="O10" i="17"/>
  <c r="P10" i="17" s="1"/>
  <c r="Q10" i="17" s="1"/>
  <c r="O11" i="17"/>
  <c r="P11" i="17" s="1"/>
  <c r="Q11" i="17" s="1"/>
  <c r="O12" i="17"/>
  <c r="P12" i="17" s="1"/>
  <c r="Q12" i="17" s="1"/>
  <c r="O13" i="17"/>
  <c r="P13" i="17" s="1"/>
  <c r="Q13" i="17" s="1"/>
  <c r="O14" i="17"/>
  <c r="P14" i="17" s="1"/>
  <c r="Q14" i="17" s="1"/>
  <c r="O15" i="17"/>
  <c r="P15" i="17" s="1"/>
  <c r="Q15" i="17" s="1"/>
  <c r="O16" i="17"/>
  <c r="P16" i="17" s="1"/>
  <c r="Q16" i="17" s="1"/>
  <c r="O17" i="17"/>
  <c r="P17" i="17" s="1"/>
  <c r="Q17" i="17" s="1"/>
  <c r="O18" i="17"/>
  <c r="P18" i="17" s="1"/>
  <c r="Q18" i="17" s="1"/>
  <c r="O19" i="17"/>
  <c r="P19" i="17" s="1"/>
  <c r="Q19" i="17" s="1"/>
  <c r="M22" i="33"/>
  <c r="N22" i="33" s="1"/>
  <c r="O22" i="33" s="1"/>
  <c r="M23" i="33"/>
  <c r="N23" i="33" s="1"/>
  <c r="O23" i="33" s="1"/>
  <c r="M24" i="33"/>
  <c r="N24" i="33" s="1"/>
  <c r="O24" i="33" s="1"/>
  <c r="M18" i="33"/>
  <c r="N18" i="33" s="1"/>
  <c r="O18" i="33" s="1"/>
  <c r="M19" i="33"/>
  <c r="N19" i="33" s="1"/>
  <c r="O19" i="33" s="1"/>
  <c r="M20" i="33"/>
  <c r="N20" i="33" s="1"/>
  <c r="O20" i="33" s="1"/>
  <c r="M21" i="33"/>
  <c r="N21" i="33" s="1"/>
  <c r="O21" i="33" s="1"/>
  <c r="R16" i="17" l="1"/>
  <c r="S16" i="17" s="1"/>
  <c r="R8" i="17"/>
  <c r="S8" i="17" s="1"/>
  <c r="R10" i="17"/>
  <c r="S10" i="17" s="1"/>
  <c r="R3" i="17"/>
  <c r="S3" i="17" s="1"/>
  <c r="R12" i="17"/>
  <c r="S12" i="17" s="1"/>
  <c r="R6" i="17"/>
  <c r="S6" i="17" s="1"/>
  <c r="R14" i="17"/>
  <c r="S14" i="17" s="1"/>
  <c r="R13" i="17"/>
  <c r="S13" i="17" s="1"/>
  <c r="R7" i="17"/>
  <c r="S7" i="17" s="1"/>
  <c r="R19" i="17"/>
  <c r="S19" i="17" s="1"/>
  <c r="R9" i="17"/>
  <c r="S9" i="17" s="1"/>
  <c r="R18" i="17"/>
  <c r="S18" i="17" s="1"/>
  <c r="R15" i="17"/>
  <c r="S15" i="17" s="1"/>
  <c r="R5" i="17"/>
  <c r="S5" i="17" s="1"/>
  <c r="S2" i="17"/>
  <c r="R17" i="17"/>
  <c r="S17" i="17" s="1"/>
  <c r="R11" i="17"/>
  <c r="S11" i="17" s="1"/>
  <c r="R4" i="17"/>
  <c r="S4" i="17" s="1"/>
  <c r="P23" i="33"/>
  <c r="Q23" i="33" s="1"/>
  <c r="P21" i="33"/>
  <c r="Q21" i="33" s="1"/>
  <c r="P22" i="33"/>
  <c r="Q22" i="33" s="1"/>
  <c r="P18" i="33"/>
  <c r="Q18" i="33" s="1"/>
  <c r="P24" i="33"/>
  <c r="Q24" i="33" s="1"/>
  <c r="P19" i="33"/>
  <c r="Q19" i="33" s="1"/>
  <c r="P20" i="33"/>
  <c r="Q20" i="33" s="1"/>
  <c r="M17" i="33" l="1"/>
  <c r="N17" i="33" s="1"/>
  <c r="O17" i="33" s="1"/>
  <c r="M16" i="33"/>
  <c r="N16" i="33" s="1"/>
  <c r="O16" i="33" s="1"/>
  <c r="M15" i="33"/>
  <c r="N15" i="33" s="1"/>
  <c r="O15" i="33" s="1"/>
  <c r="M14" i="33"/>
  <c r="N14" i="33" s="1"/>
  <c r="O14" i="33" s="1"/>
  <c r="M13" i="33"/>
  <c r="N13" i="33" s="1"/>
  <c r="O13" i="33" s="1"/>
  <c r="M12" i="33"/>
  <c r="N12" i="33" s="1"/>
  <c r="O12" i="33" s="1"/>
  <c r="M11" i="33"/>
  <c r="N11" i="33" s="1"/>
  <c r="O11" i="33" s="1"/>
  <c r="M10" i="33"/>
  <c r="N10" i="33" s="1"/>
  <c r="O10" i="33" s="1"/>
  <c r="M9" i="33"/>
  <c r="N9" i="33" s="1"/>
  <c r="O9" i="33" s="1"/>
  <c r="M8" i="33"/>
  <c r="N8" i="33" s="1"/>
  <c r="O8" i="33" s="1"/>
  <c r="M7" i="33"/>
  <c r="N7" i="33" s="1"/>
  <c r="O7" i="33" s="1"/>
  <c r="M6" i="33"/>
  <c r="N6" i="33" s="1"/>
  <c r="O6" i="33" s="1"/>
  <c r="M5" i="33"/>
  <c r="N5" i="33" s="1"/>
  <c r="O5" i="33" s="1"/>
  <c r="M4" i="33"/>
  <c r="N4" i="33" s="1"/>
  <c r="O4" i="33" s="1"/>
  <c r="M3" i="33"/>
  <c r="N3" i="33" s="1"/>
  <c r="O3" i="33" s="1"/>
  <c r="M2" i="33"/>
  <c r="N2" i="33" s="1"/>
  <c r="O2" i="33" s="1"/>
  <c r="P9" i="33" l="1"/>
  <c r="Q9" i="33" s="1"/>
  <c r="P13" i="33"/>
  <c r="Q13" i="33" s="1"/>
  <c r="P17" i="33"/>
  <c r="Q17" i="33" s="1"/>
  <c r="P5" i="33"/>
  <c r="Q5" i="33" s="1"/>
  <c r="P8" i="33"/>
  <c r="Q8" i="33" s="1"/>
  <c r="P16" i="33"/>
  <c r="Q16" i="33" s="1"/>
  <c r="P4" i="33"/>
  <c r="Q4" i="33" s="1"/>
  <c r="P12" i="33"/>
  <c r="Q12" i="33" s="1"/>
  <c r="P3" i="33"/>
  <c r="Q3" i="33" s="1"/>
  <c r="P7" i="33"/>
  <c r="Q7" i="33" s="1"/>
  <c r="P11" i="33"/>
  <c r="Q11" i="33" s="1"/>
  <c r="P15" i="33"/>
  <c r="Q15" i="33" s="1"/>
  <c r="P2" i="33"/>
  <c r="Q2" i="33" s="1"/>
  <c r="P6" i="33"/>
  <c r="Q6" i="33" s="1"/>
  <c r="P10" i="33"/>
  <c r="Q10" i="33" s="1"/>
  <c r="P14" i="33"/>
  <c r="Q14" i="33" s="1"/>
</calcChain>
</file>

<file path=xl/sharedStrings.xml><?xml version="1.0" encoding="utf-8"?>
<sst xmlns="http://schemas.openxmlformats.org/spreadsheetml/2006/main" count="95" uniqueCount="67">
  <si>
    <t>nord</t>
  </si>
  <si>
    <t>Nome</t>
  </si>
  <si>
    <t>Prova</t>
  </si>
  <si>
    <t>Média</t>
  </si>
  <si>
    <t>Média final</t>
  </si>
  <si>
    <t>Prova 2B</t>
  </si>
  <si>
    <t>Média B2</t>
  </si>
  <si>
    <t>Média final ARREDONDADA</t>
  </si>
  <si>
    <t>Grupo</t>
  </si>
  <si>
    <t>Média B1</t>
  </si>
  <si>
    <t>ATIV tot</t>
  </si>
  <si>
    <t>Média B2 arredondada</t>
  </si>
  <si>
    <t>ATPS</t>
  </si>
  <si>
    <t>RA</t>
  </si>
  <si>
    <t>A</t>
  </si>
  <si>
    <t>Ausente</t>
  </si>
  <si>
    <t>NE</t>
  </si>
  <si>
    <t>Legenda:</t>
  </si>
  <si>
    <t>A- Ausente</t>
  </si>
  <si>
    <t>NE- Não Entregou</t>
  </si>
  <si>
    <t>Adriel Prates Pinto</t>
  </si>
  <si>
    <t>Cesar da silva juvenal</t>
  </si>
  <si>
    <t>Clayton de Moura</t>
  </si>
  <si>
    <t>Daniel Pereira Cruz</t>
  </si>
  <si>
    <t>DIEGO ALENCAR DE FRANÇA VICENTE</t>
  </si>
  <si>
    <t>Fabio Henrique Vieira</t>
  </si>
  <si>
    <t>FERNANDO DONATO</t>
  </si>
  <si>
    <t>Fernando Quirino dos Santos</t>
  </si>
  <si>
    <t>Gabriel de Lima Jordão</t>
  </si>
  <si>
    <t>Gabriel Santos da Silva</t>
  </si>
  <si>
    <t>Luciano Rogério Servulo</t>
  </si>
  <si>
    <t>rodrigo da nobrega araujo</t>
  </si>
  <si>
    <t>Tiago Silva</t>
  </si>
  <si>
    <t>Vinicius Kaue Garçon Bomfim</t>
  </si>
  <si>
    <t>WESLEY JOSE DE ALMEIDA SANTOS</t>
  </si>
  <si>
    <t>Lab1</t>
  </si>
  <si>
    <t>Alessandro Luiz Benedito</t>
  </si>
  <si>
    <t>André Souza Viana</t>
  </si>
  <si>
    <t>Bruno Santinelli Silva</t>
  </si>
  <si>
    <t>DANIEL COELHO MOLINARI</t>
  </si>
  <si>
    <t>DEVISON NASCIMENTO SANTOS</t>
  </si>
  <si>
    <t>Douglas roberto de souza</t>
  </si>
  <si>
    <t>Douglas Torres de Oliveira</t>
  </si>
  <si>
    <t>Ernandes Pereira dos Santos</t>
  </si>
  <si>
    <t>Ewerton da Costa Silva</t>
  </si>
  <si>
    <t>FELIPE TORRES MACEDO</t>
  </si>
  <si>
    <t>geison rodrigues da silva</t>
  </si>
  <si>
    <t>GIULIANO SHOGA HIRAI</t>
  </si>
  <si>
    <t>Gustavo Piatto Castilho</t>
  </si>
  <si>
    <t>Gusthavo Henrique Paglia Barbosa</t>
  </si>
  <si>
    <t>Jeckson Silva de Freitas</t>
  </si>
  <si>
    <t>JOSE MARCOS DA SILVA MACIEL</t>
  </si>
  <si>
    <t>Kleber Rodrigues da Silva</t>
  </si>
  <si>
    <t>MARCELO LUIZ BARBOSA</t>
  </si>
  <si>
    <t>marcelo silverio</t>
  </si>
  <si>
    <t>Marcos Vinicius Santos Neves</t>
  </si>
  <si>
    <t>Max Marinho da Silva</t>
  </si>
  <si>
    <t>Michel Araujo Gomes</t>
  </si>
  <si>
    <t>Paulo Gomes Barroso</t>
  </si>
  <si>
    <t>REGINALDO ALMEIDA DE MELO</t>
  </si>
  <si>
    <t>Sidnei de Moura Silva</t>
  </si>
  <si>
    <t>sosthenes jacinto e silva</t>
  </si>
  <si>
    <t>Tiago Aparecido Souza Viana</t>
  </si>
  <si>
    <t>VILIAN FARIAS FEITOSA</t>
  </si>
  <si>
    <t>Lab 1</t>
  </si>
  <si>
    <t>Lista 1</t>
  </si>
  <si>
    <t>José Roberto dos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</si>
</sst>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2"/>
      <color indexed="8"/>
      <name val="Verdana"/>
    </font>
    <font>
      <sz val="11"/>
      <name val="Calibri"/>
      <family val="2"/>
    </font>
    <font>
      <sz val="8"/>
      <name val="Calibri"/>
      <family val="2"/>
    </font>
    <font>
      <sz val="12"/>
      <name val="Verdana"/>
      <family val="2"/>
    </font>
    <font>
      <sz val="8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8">
    <xf numFmtId="0" fontId="0" fillId="0" borderId="0" xfId="0" applyFont="1" applyAlignment="1">
      <alignment vertical="top" wrapText="1"/>
    </xf>
    <xf numFmtId="0" fontId="3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/>
    <xf numFmtId="4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3" fillId="2" borderId="1" xfId="0" applyNumberFormat="1" applyFont="1" applyFill="1" applyBorder="1" applyAlignment="1">
      <alignment vertical="top" wrapText="1"/>
    </xf>
    <xf numFmtId="0" fontId="1" fillId="2" borderId="1" xfId="0" applyNumberFormat="1" applyFont="1" applyFill="1" applyBorder="1" applyAlignment="1"/>
    <xf numFmtId="0" fontId="4" fillId="2" borderId="1" xfId="0" applyFont="1" applyFill="1" applyBorder="1" applyAlignment="1">
      <alignment vertical="top" wrapText="1"/>
    </xf>
    <xf numFmtId="4" fontId="1" fillId="2" borderId="1" xfId="0" applyNumberFormat="1" applyFont="1" applyFill="1" applyBorder="1" applyAlignment="1"/>
    <xf numFmtId="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" fontId="1" fillId="0" borderId="2" xfId="0" applyNumberFormat="1" applyFont="1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12"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5A5A5"/>
      <rgbColor rgb="FF3F3F3F"/>
      <rgbColor rgb="FFEEECE1"/>
      <rgbColor rgb="FFFFC000"/>
      <rgbColor rgb="FFFFFF00"/>
      <rgbColor rgb="FFB8CCE4"/>
      <rgbColor rgb="FFDBE5F1"/>
      <rgbColor rgb="FFFDE9D9"/>
      <rgbColor rgb="FF92CDDC"/>
      <rgbColor rgb="FFD6E3BC"/>
      <rgbColor rgb="FFC2D69B"/>
      <rgbColor rgb="FF00B050"/>
      <rgbColor rgb="FFAAAAAA"/>
      <rgbColor rgb="FFDAEEF3"/>
      <rgbColor rgb="FFFABF8F"/>
      <rgbColor rgb="00000000"/>
      <rgbColor rgb="FF00B0F0"/>
      <rgbColor rgb="FFFF0000"/>
      <rgbColor rgb="FF006100"/>
      <rgbColor rgb="FF748C42"/>
      <rgbColor rgb="FFDAEAF4"/>
      <rgbColor rgb="FFFCF5D5"/>
      <rgbColor rgb="FFE1F2D7"/>
      <rgbColor rgb="FFD8D8D8"/>
      <rgbColor rgb="FF92D05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28"/>
  <sheetViews>
    <sheetView showGridLines="0" workbookViewId="0">
      <pane xSplit="4" ySplit="1" topLeftCell="E8" activePane="bottomRight" state="frozen"/>
      <selection pane="topRight" activeCell="F1" sqref="F1"/>
      <selection pane="bottomLeft" activeCell="A2" sqref="A2"/>
      <selection pane="bottomRight" activeCell="I10" sqref="I10"/>
    </sheetView>
  </sheetViews>
  <sheetFormatPr defaultColWidth="6.59765625" defaultRowHeight="15" customHeight="1" x14ac:dyDescent="0.2"/>
  <cols>
    <col min="1" max="1" width="5.8984375" style="1" customWidth="1"/>
    <col min="2" max="2" width="4.59765625" style="1" customWidth="1"/>
    <col min="3" max="3" width="8.19921875" style="1" customWidth="1"/>
    <col min="4" max="4" width="23.69921875" style="1" customWidth="1"/>
    <col min="5" max="7" width="6.296875" style="1" customWidth="1"/>
    <col min="8" max="8" width="7" style="1" customWidth="1"/>
    <col min="9" max="9" width="4.8984375" style="1" customWidth="1"/>
    <col min="10" max="10" width="6" style="1" customWidth="1"/>
    <col min="11" max="11" width="6.59765625" style="1" customWidth="1"/>
    <col min="12" max="12" width="4.296875" style="1" bestFit="1" customWidth="1"/>
    <col min="13" max="252" width="6.59765625" style="1" customWidth="1"/>
    <col min="253" max="16384" width="6.59765625" style="2"/>
  </cols>
  <sheetData>
    <row r="1" spans="1:17" ht="33.75" customHeight="1" x14ac:dyDescent="0.2">
      <c r="A1" s="3" t="s">
        <v>8</v>
      </c>
      <c r="B1" s="3" t="s">
        <v>0</v>
      </c>
      <c r="C1" s="3" t="s">
        <v>13</v>
      </c>
      <c r="D1" s="3" t="s">
        <v>1</v>
      </c>
      <c r="E1" s="3" t="s">
        <v>2</v>
      </c>
      <c r="F1" s="3" t="s">
        <v>35</v>
      </c>
      <c r="G1" s="3" t="s">
        <v>65</v>
      </c>
      <c r="H1" s="3" t="s">
        <v>12</v>
      </c>
      <c r="I1" s="3" t="s">
        <v>3</v>
      </c>
      <c r="J1" s="4" t="s">
        <v>9</v>
      </c>
      <c r="K1" s="3" t="s">
        <v>5</v>
      </c>
      <c r="L1" s="5" t="s">
        <v>12</v>
      </c>
      <c r="M1" s="4" t="s">
        <v>10</v>
      </c>
      <c r="N1" s="3" t="s">
        <v>6</v>
      </c>
      <c r="O1" s="5" t="s">
        <v>11</v>
      </c>
      <c r="P1" s="5" t="s">
        <v>4</v>
      </c>
      <c r="Q1" s="5" t="s">
        <v>7</v>
      </c>
    </row>
    <row r="2" spans="1:17" ht="15" customHeight="1" x14ac:dyDescent="0.25">
      <c r="A2" s="6"/>
      <c r="B2" s="6">
        <v>1</v>
      </c>
      <c r="C2" s="9">
        <v>1299103035</v>
      </c>
      <c r="D2" s="9" t="s">
        <v>20</v>
      </c>
      <c r="E2" s="16">
        <v>3.25</v>
      </c>
      <c r="F2" s="16" t="s">
        <v>14</v>
      </c>
      <c r="G2" s="16">
        <v>1</v>
      </c>
      <c r="H2" s="7">
        <f>G2</f>
        <v>1</v>
      </c>
      <c r="I2" s="7">
        <f>E2+H2</f>
        <v>4.25</v>
      </c>
      <c r="J2" s="7"/>
      <c r="K2" s="7"/>
      <c r="L2" s="7"/>
      <c r="M2" s="7" t="e">
        <f>L2+#REF!+#REF!</f>
        <v>#REF!</v>
      </c>
      <c r="N2" s="7" t="e">
        <f t="shared" ref="N2:N24" si="0">0.8*K2+0.2*M2</f>
        <v>#REF!</v>
      </c>
      <c r="O2" s="7" t="e">
        <f>INT((N2)*10+0.4)/10</f>
        <v>#REF!</v>
      </c>
      <c r="P2" s="8" t="e">
        <f t="shared" ref="P2:P24" si="1">0.4*J2+0.6*O2</f>
        <v>#REF!</v>
      </c>
      <c r="Q2" s="8" t="e">
        <f>INT((P2)*10+0.4)/10</f>
        <v>#REF!</v>
      </c>
    </row>
    <row r="3" spans="1:17" ht="15" customHeight="1" x14ac:dyDescent="0.25">
      <c r="A3" s="6"/>
      <c r="B3" s="6">
        <v>2</v>
      </c>
      <c r="C3" s="9">
        <v>8821381943</v>
      </c>
      <c r="D3" s="9" t="s">
        <v>21</v>
      </c>
      <c r="E3" s="16">
        <v>8</v>
      </c>
      <c r="F3" s="16">
        <v>1</v>
      </c>
      <c r="G3" s="16">
        <v>1</v>
      </c>
      <c r="H3" s="7">
        <f t="shared" ref="H3:H16" si="2">F3+G3</f>
        <v>2</v>
      </c>
      <c r="I3" s="7">
        <f t="shared" ref="I3:I16" si="3">E3+H3</f>
        <v>10</v>
      </c>
      <c r="J3" s="7"/>
      <c r="K3" s="7"/>
      <c r="L3" s="7"/>
      <c r="M3" s="7" t="e">
        <f>L3+#REF!+#REF!</f>
        <v>#REF!</v>
      </c>
      <c r="N3" s="7" t="e">
        <f t="shared" si="0"/>
        <v>#REF!</v>
      </c>
      <c r="O3" s="7" t="e">
        <f t="shared" ref="O3:O17" si="4">INT((N3)*10+0.4)/10</f>
        <v>#REF!</v>
      </c>
      <c r="P3" s="8" t="e">
        <f t="shared" si="1"/>
        <v>#REF!</v>
      </c>
      <c r="Q3" s="8" t="e">
        <f t="shared" ref="Q3:Q17" si="5">INT((P3)*10+0.4)/10</f>
        <v>#REF!</v>
      </c>
    </row>
    <row r="4" spans="1:17" ht="15" customHeight="1" x14ac:dyDescent="0.25">
      <c r="A4" s="6"/>
      <c r="B4" s="6">
        <v>3</v>
      </c>
      <c r="C4" s="9">
        <v>1299103576</v>
      </c>
      <c r="D4" s="9" t="s">
        <v>22</v>
      </c>
      <c r="E4" s="16" t="s">
        <v>14</v>
      </c>
      <c r="F4" s="16">
        <v>1</v>
      </c>
      <c r="G4" s="16">
        <v>1</v>
      </c>
      <c r="H4" s="7">
        <f t="shared" si="2"/>
        <v>2</v>
      </c>
      <c r="I4" s="7">
        <f>H4</f>
        <v>2</v>
      </c>
      <c r="J4" s="7"/>
      <c r="K4" s="7"/>
      <c r="L4" s="7"/>
      <c r="M4" s="7" t="e">
        <f>L4+#REF!+#REF!</f>
        <v>#REF!</v>
      </c>
      <c r="N4" s="7" t="e">
        <f t="shared" si="0"/>
        <v>#REF!</v>
      </c>
      <c r="O4" s="7" t="e">
        <f t="shared" si="4"/>
        <v>#REF!</v>
      </c>
      <c r="P4" s="8" t="e">
        <f t="shared" si="1"/>
        <v>#REF!</v>
      </c>
      <c r="Q4" s="8" t="e">
        <f t="shared" si="5"/>
        <v>#REF!</v>
      </c>
    </row>
    <row r="5" spans="1:17" ht="15" customHeight="1" x14ac:dyDescent="0.25">
      <c r="A5" s="6"/>
      <c r="B5" s="6">
        <v>4</v>
      </c>
      <c r="C5" s="9">
        <v>8831389958</v>
      </c>
      <c r="D5" s="9" t="s">
        <v>23</v>
      </c>
      <c r="E5" s="16">
        <v>7.5</v>
      </c>
      <c r="F5" s="16">
        <v>1</v>
      </c>
      <c r="G5" s="16">
        <v>1</v>
      </c>
      <c r="H5" s="7">
        <f t="shared" si="2"/>
        <v>2</v>
      </c>
      <c r="I5" s="7">
        <f t="shared" si="3"/>
        <v>9.5</v>
      </c>
      <c r="J5" s="7"/>
      <c r="K5" s="7"/>
      <c r="L5" s="7"/>
      <c r="M5" s="7" t="e">
        <f>L5+#REF!+#REF!</f>
        <v>#REF!</v>
      </c>
      <c r="N5" s="7" t="e">
        <f t="shared" si="0"/>
        <v>#REF!</v>
      </c>
      <c r="O5" s="7" t="e">
        <f t="shared" si="4"/>
        <v>#REF!</v>
      </c>
      <c r="P5" s="8" t="e">
        <f t="shared" si="1"/>
        <v>#REF!</v>
      </c>
      <c r="Q5" s="8" t="e">
        <f t="shared" si="5"/>
        <v>#REF!</v>
      </c>
    </row>
    <row r="6" spans="1:17" ht="15" customHeight="1" x14ac:dyDescent="0.25">
      <c r="A6" s="6"/>
      <c r="B6" s="6">
        <v>5</v>
      </c>
      <c r="C6" s="9">
        <v>1299103060</v>
      </c>
      <c r="D6" s="9" t="s">
        <v>24</v>
      </c>
      <c r="E6" s="16">
        <v>6.25</v>
      </c>
      <c r="F6" s="16">
        <v>1</v>
      </c>
      <c r="G6" s="16">
        <v>1</v>
      </c>
      <c r="H6" s="7">
        <f t="shared" si="2"/>
        <v>2</v>
      </c>
      <c r="I6" s="7">
        <f t="shared" si="3"/>
        <v>8.25</v>
      </c>
      <c r="J6" s="7"/>
      <c r="K6" s="7"/>
      <c r="L6" s="7"/>
      <c r="M6" s="7" t="e">
        <f>L6+#REF!+#REF!</f>
        <v>#REF!</v>
      </c>
      <c r="N6" s="7" t="e">
        <f t="shared" si="0"/>
        <v>#REF!</v>
      </c>
      <c r="O6" s="7" t="e">
        <f t="shared" si="4"/>
        <v>#REF!</v>
      </c>
      <c r="P6" s="8" t="e">
        <f t="shared" si="1"/>
        <v>#REF!</v>
      </c>
      <c r="Q6" s="8" t="e">
        <f t="shared" si="5"/>
        <v>#REF!</v>
      </c>
    </row>
    <row r="7" spans="1:17" ht="15" customHeight="1" x14ac:dyDescent="0.25">
      <c r="A7" s="6"/>
      <c r="B7" s="6">
        <v>6</v>
      </c>
      <c r="C7" s="9">
        <v>1575140832</v>
      </c>
      <c r="D7" s="9" t="s">
        <v>25</v>
      </c>
      <c r="E7" s="16">
        <v>6.75</v>
      </c>
      <c r="F7" s="16">
        <v>1</v>
      </c>
      <c r="G7" s="16">
        <v>1</v>
      </c>
      <c r="H7" s="7">
        <f t="shared" si="2"/>
        <v>2</v>
      </c>
      <c r="I7" s="7">
        <f t="shared" si="3"/>
        <v>8.75</v>
      </c>
      <c r="J7" s="7"/>
      <c r="K7" s="7"/>
      <c r="L7" s="7"/>
      <c r="M7" s="7" t="e">
        <f>L7+#REF!+#REF!</f>
        <v>#REF!</v>
      </c>
      <c r="N7" s="7" t="e">
        <f t="shared" si="0"/>
        <v>#REF!</v>
      </c>
      <c r="O7" s="7" t="e">
        <f t="shared" si="4"/>
        <v>#REF!</v>
      </c>
      <c r="P7" s="8" t="e">
        <f t="shared" si="1"/>
        <v>#REF!</v>
      </c>
      <c r="Q7" s="8" t="e">
        <f t="shared" si="5"/>
        <v>#REF!</v>
      </c>
    </row>
    <row r="8" spans="1:17" ht="15" customHeight="1" x14ac:dyDescent="0.25">
      <c r="A8" s="6"/>
      <c r="B8" s="6">
        <v>7</v>
      </c>
      <c r="C8" s="9">
        <v>1299103327</v>
      </c>
      <c r="D8" s="9" t="s">
        <v>26</v>
      </c>
      <c r="E8" s="16">
        <v>5.5</v>
      </c>
      <c r="F8" s="16">
        <v>1</v>
      </c>
      <c r="G8" s="16">
        <v>1</v>
      </c>
      <c r="H8" s="7">
        <f t="shared" si="2"/>
        <v>2</v>
      </c>
      <c r="I8" s="7">
        <f t="shared" si="3"/>
        <v>7.5</v>
      </c>
      <c r="J8" s="7"/>
      <c r="K8" s="7"/>
      <c r="L8" s="7"/>
      <c r="M8" s="7" t="e">
        <f>L8+#REF!+#REF!</f>
        <v>#REF!</v>
      </c>
      <c r="N8" s="7" t="e">
        <f t="shared" si="0"/>
        <v>#REF!</v>
      </c>
      <c r="O8" s="7" t="e">
        <f t="shared" si="4"/>
        <v>#REF!</v>
      </c>
      <c r="P8" s="8" t="e">
        <f t="shared" si="1"/>
        <v>#REF!</v>
      </c>
      <c r="Q8" s="8" t="e">
        <f t="shared" si="5"/>
        <v>#REF!</v>
      </c>
    </row>
    <row r="9" spans="1:17" ht="15" customHeight="1" x14ac:dyDescent="0.25">
      <c r="A9" s="6"/>
      <c r="B9" s="6">
        <v>8</v>
      </c>
      <c r="C9" s="9">
        <v>8870328338</v>
      </c>
      <c r="D9" s="9" t="s">
        <v>27</v>
      </c>
      <c r="E9" s="16">
        <v>6.25</v>
      </c>
      <c r="F9" s="16">
        <v>1</v>
      </c>
      <c r="G9" s="16">
        <v>1</v>
      </c>
      <c r="H9" s="7">
        <f t="shared" si="2"/>
        <v>2</v>
      </c>
      <c r="I9" s="7">
        <f t="shared" si="3"/>
        <v>8.25</v>
      </c>
      <c r="J9" s="7"/>
      <c r="K9" s="7"/>
      <c r="L9" s="7"/>
      <c r="M9" s="7" t="e">
        <f>L9+#REF!+#REF!</f>
        <v>#REF!</v>
      </c>
      <c r="N9" s="7" t="e">
        <f t="shared" si="0"/>
        <v>#REF!</v>
      </c>
      <c r="O9" s="7" t="e">
        <f t="shared" si="4"/>
        <v>#REF!</v>
      </c>
      <c r="P9" s="8" t="e">
        <f t="shared" si="1"/>
        <v>#REF!</v>
      </c>
      <c r="Q9" s="8" t="e">
        <f t="shared" si="5"/>
        <v>#REF!</v>
      </c>
    </row>
    <row r="10" spans="1:17" ht="15" customHeight="1" x14ac:dyDescent="0.25">
      <c r="A10" s="6"/>
      <c r="B10" s="6">
        <v>9</v>
      </c>
      <c r="C10" s="9">
        <v>8831403524</v>
      </c>
      <c r="D10" s="9" t="s">
        <v>28</v>
      </c>
      <c r="E10" s="16">
        <v>6.75</v>
      </c>
      <c r="F10" s="16">
        <v>1</v>
      </c>
      <c r="G10" s="16">
        <v>1</v>
      </c>
      <c r="H10" s="7">
        <f t="shared" si="2"/>
        <v>2</v>
      </c>
      <c r="I10" s="7">
        <f t="shared" si="3"/>
        <v>8.75</v>
      </c>
      <c r="J10" s="7"/>
      <c r="K10" s="7"/>
      <c r="L10" s="7"/>
      <c r="M10" s="7" t="e">
        <f>L10+#REF!+#REF!</f>
        <v>#REF!</v>
      </c>
      <c r="N10" s="7" t="e">
        <f t="shared" si="0"/>
        <v>#REF!</v>
      </c>
      <c r="O10" s="7" t="e">
        <f t="shared" si="4"/>
        <v>#REF!</v>
      </c>
      <c r="P10" s="8" t="e">
        <f t="shared" si="1"/>
        <v>#REF!</v>
      </c>
      <c r="Q10" s="8" t="e">
        <f t="shared" si="5"/>
        <v>#REF!</v>
      </c>
    </row>
    <row r="11" spans="1:17" ht="15" customHeight="1" x14ac:dyDescent="0.25">
      <c r="A11" s="6"/>
      <c r="B11" s="6">
        <v>10</v>
      </c>
      <c r="C11" s="9">
        <v>1299100569</v>
      </c>
      <c r="D11" s="9" t="s">
        <v>29</v>
      </c>
      <c r="E11" s="16">
        <v>3.75</v>
      </c>
      <c r="F11" s="16">
        <v>1</v>
      </c>
      <c r="G11" s="16">
        <v>1</v>
      </c>
      <c r="H11" s="7">
        <f t="shared" si="2"/>
        <v>2</v>
      </c>
      <c r="I11" s="7">
        <f t="shared" si="3"/>
        <v>5.75</v>
      </c>
      <c r="J11" s="7"/>
      <c r="K11" s="7"/>
      <c r="L11" s="7"/>
      <c r="M11" s="7" t="e">
        <f>L11+#REF!+#REF!</f>
        <v>#REF!</v>
      </c>
      <c r="N11" s="7" t="e">
        <f t="shared" si="0"/>
        <v>#REF!</v>
      </c>
      <c r="O11" s="7" t="e">
        <f t="shared" si="4"/>
        <v>#REF!</v>
      </c>
      <c r="P11" s="8" t="e">
        <f t="shared" si="1"/>
        <v>#REF!</v>
      </c>
      <c r="Q11" s="8" t="e">
        <f t="shared" si="5"/>
        <v>#REF!</v>
      </c>
    </row>
    <row r="12" spans="1:17" ht="15" customHeight="1" x14ac:dyDescent="0.25">
      <c r="A12" s="6"/>
      <c r="B12" s="6">
        <v>11</v>
      </c>
      <c r="C12" s="9">
        <v>2950588704</v>
      </c>
      <c r="D12" s="9" t="s">
        <v>30</v>
      </c>
      <c r="E12" s="16">
        <v>0.75</v>
      </c>
      <c r="F12" s="16">
        <v>1</v>
      </c>
      <c r="G12" s="16">
        <v>1</v>
      </c>
      <c r="H12" s="7">
        <f t="shared" si="2"/>
        <v>2</v>
      </c>
      <c r="I12" s="7">
        <f t="shared" si="3"/>
        <v>2.75</v>
      </c>
      <c r="J12" s="7"/>
      <c r="K12" s="7"/>
      <c r="L12" s="7"/>
      <c r="M12" s="7" t="e">
        <f>L12+#REF!+#REF!</f>
        <v>#REF!</v>
      </c>
      <c r="N12" s="7" t="e">
        <f t="shared" si="0"/>
        <v>#REF!</v>
      </c>
      <c r="O12" s="7" t="e">
        <f t="shared" si="4"/>
        <v>#REF!</v>
      </c>
      <c r="P12" s="8" t="e">
        <f t="shared" si="1"/>
        <v>#REF!</v>
      </c>
      <c r="Q12" s="8" t="e">
        <f t="shared" si="5"/>
        <v>#REF!</v>
      </c>
    </row>
    <row r="13" spans="1:17" ht="15" customHeight="1" x14ac:dyDescent="0.25">
      <c r="A13" s="6"/>
      <c r="B13" s="6">
        <v>12</v>
      </c>
      <c r="C13" s="9">
        <v>9893549187</v>
      </c>
      <c r="D13" s="9" t="s">
        <v>31</v>
      </c>
      <c r="E13" s="16">
        <v>7.25</v>
      </c>
      <c r="F13" s="16">
        <v>1</v>
      </c>
      <c r="G13" s="16">
        <v>1</v>
      </c>
      <c r="H13" s="7">
        <f t="shared" si="2"/>
        <v>2</v>
      </c>
      <c r="I13" s="7">
        <f t="shared" si="3"/>
        <v>9.25</v>
      </c>
      <c r="J13" s="7"/>
      <c r="K13" s="7"/>
      <c r="L13" s="7"/>
      <c r="M13" s="7" t="e">
        <f>L13+#REF!+#REF!</f>
        <v>#REF!</v>
      </c>
      <c r="N13" s="7" t="e">
        <f t="shared" si="0"/>
        <v>#REF!</v>
      </c>
      <c r="O13" s="7" t="e">
        <f t="shared" si="4"/>
        <v>#REF!</v>
      </c>
      <c r="P13" s="8" t="e">
        <f t="shared" si="1"/>
        <v>#REF!</v>
      </c>
      <c r="Q13" s="8" t="e">
        <f t="shared" si="5"/>
        <v>#REF!</v>
      </c>
    </row>
    <row r="14" spans="1:17" ht="15" customHeight="1" x14ac:dyDescent="0.25">
      <c r="A14" s="6"/>
      <c r="B14" s="6">
        <v>13</v>
      </c>
      <c r="C14" s="9">
        <v>9856504375</v>
      </c>
      <c r="D14" s="9" t="s">
        <v>32</v>
      </c>
      <c r="E14" s="16">
        <v>3.75</v>
      </c>
      <c r="F14" s="16" t="s">
        <v>14</v>
      </c>
      <c r="G14" s="16" t="s">
        <v>16</v>
      </c>
      <c r="H14" s="7">
        <v>0</v>
      </c>
      <c r="I14" s="7">
        <f t="shared" si="3"/>
        <v>3.75</v>
      </c>
      <c r="J14" s="7"/>
      <c r="K14" s="7"/>
      <c r="L14" s="7"/>
      <c r="M14" s="7" t="e">
        <f>L14+#REF!+#REF!</f>
        <v>#REF!</v>
      </c>
      <c r="N14" s="7" t="e">
        <f t="shared" si="0"/>
        <v>#REF!</v>
      </c>
      <c r="O14" s="7" t="e">
        <f t="shared" si="4"/>
        <v>#REF!</v>
      </c>
      <c r="P14" s="8" t="e">
        <f t="shared" si="1"/>
        <v>#REF!</v>
      </c>
      <c r="Q14" s="8" t="e">
        <f t="shared" si="5"/>
        <v>#REF!</v>
      </c>
    </row>
    <row r="15" spans="1:17" ht="15" customHeight="1" x14ac:dyDescent="0.25">
      <c r="A15" s="6"/>
      <c r="B15" s="6">
        <v>14</v>
      </c>
      <c r="C15" s="9">
        <v>1299104025</v>
      </c>
      <c r="D15" s="9" t="s">
        <v>33</v>
      </c>
      <c r="E15" s="16">
        <v>4.25</v>
      </c>
      <c r="F15" s="16">
        <v>1</v>
      </c>
      <c r="G15" s="16">
        <v>0.75</v>
      </c>
      <c r="H15" s="7">
        <f t="shared" si="2"/>
        <v>1.75</v>
      </c>
      <c r="I15" s="7">
        <f t="shared" si="3"/>
        <v>6</v>
      </c>
      <c r="J15" s="7"/>
      <c r="K15" s="7"/>
      <c r="L15" s="7"/>
      <c r="M15" s="7" t="e">
        <f>L15+#REF!+#REF!</f>
        <v>#REF!</v>
      </c>
      <c r="N15" s="7" t="e">
        <f t="shared" si="0"/>
        <v>#REF!</v>
      </c>
      <c r="O15" s="7" t="e">
        <f t="shared" si="4"/>
        <v>#REF!</v>
      </c>
      <c r="P15" s="8" t="e">
        <f t="shared" si="1"/>
        <v>#REF!</v>
      </c>
      <c r="Q15" s="8" t="e">
        <f t="shared" si="5"/>
        <v>#REF!</v>
      </c>
    </row>
    <row r="16" spans="1:17" ht="15" customHeight="1" x14ac:dyDescent="0.25">
      <c r="A16" s="6"/>
      <c r="B16" s="6">
        <v>15</v>
      </c>
      <c r="C16" s="9">
        <v>8824354734</v>
      </c>
      <c r="D16" s="9" t="s">
        <v>34</v>
      </c>
      <c r="E16" s="16">
        <v>5.5</v>
      </c>
      <c r="F16" s="16">
        <v>1</v>
      </c>
      <c r="G16" s="16">
        <v>1</v>
      </c>
      <c r="H16" s="7">
        <f t="shared" si="2"/>
        <v>2</v>
      </c>
      <c r="I16" s="7">
        <f t="shared" si="3"/>
        <v>7.5</v>
      </c>
      <c r="J16" s="7"/>
      <c r="K16" s="7"/>
      <c r="L16" s="7"/>
      <c r="M16" s="7" t="e">
        <f>L16+#REF!+#REF!</f>
        <v>#REF!</v>
      </c>
      <c r="N16" s="7" t="e">
        <f t="shared" si="0"/>
        <v>#REF!</v>
      </c>
      <c r="O16" s="7" t="e">
        <f t="shared" si="4"/>
        <v>#REF!</v>
      </c>
      <c r="P16" s="8" t="e">
        <f t="shared" si="1"/>
        <v>#REF!</v>
      </c>
      <c r="Q16" s="8" t="e">
        <f t="shared" si="5"/>
        <v>#REF!</v>
      </c>
    </row>
    <row r="17" spans="1:17" ht="15" customHeight="1" x14ac:dyDescent="0.25">
      <c r="A17" s="6"/>
      <c r="B17" s="6">
        <v>16</v>
      </c>
      <c r="C17" s="9"/>
      <c r="D17" s="9"/>
      <c r="E17" s="16"/>
      <c r="F17" s="16"/>
      <c r="G17" s="16"/>
      <c r="H17" s="7"/>
      <c r="I17" s="7">
        <f>E17</f>
        <v>0</v>
      </c>
      <c r="J17" s="7"/>
      <c r="K17" s="7"/>
      <c r="L17" s="7"/>
      <c r="M17" s="7" t="e">
        <f>L17+#REF!+#REF!</f>
        <v>#REF!</v>
      </c>
      <c r="N17" s="7" t="e">
        <f t="shared" si="0"/>
        <v>#REF!</v>
      </c>
      <c r="O17" s="7" t="e">
        <f t="shared" si="4"/>
        <v>#REF!</v>
      </c>
      <c r="P17" s="8" t="e">
        <f t="shared" si="1"/>
        <v>#REF!</v>
      </c>
      <c r="Q17" s="8" t="e">
        <f t="shared" si="5"/>
        <v>#REF!</v>
      </c>
    </row>
    <row r="18" spans="1:17" ht="15" customHeight="1" x14ac:dyDescent="0.25">
      <c r="A18" s="6"/>
      <c r="B18" s="6">
        <v>17</v>
      </c>
      <c r="C18" s="9"/>
      <c r="D18" s="9"/>
      <c r="E18" s="16"/>
      <c r="F18" s="16"/>
      <c r="G18" s="16"/>
      <c r="H18" s="7"/>
      <c r="I18" s="7">
        <f t="shared" ref="I18:I23" si="6">E18+H18</f>
        <v>0</v>
      </c>
      <c r="J18" s="7"/>
      <c r="K18" s="7"/>
      <c r="L18" s="7"/>
      <c r="M18" s="7" t="e">
        <f>L18+#REF!+#REF!</f>
        <v>#REF!</v>
      </c>
      <c r="N18" s="7" t="e">
        <f t="shared" si="0"/>
        <v>#REF!</v>
      </c>
      <c r="O18" s="7" t="e">
        <f t="shared" ref="O18:O21" si="7">INT((N18)*10+0.4)/10</f>
        <v>#REF!</v>
      </c>
      <c r="P18" s="8" t="e">
        <f t="shared" si="1"/>
        <v>#REF!</v>
      </c>
      <c r="Q18" s="8" t="e">
        <f t="shared" ref="Q18:Q21" si="8">INT((P18)*10+0.4)/10</f>
        <v>#REF!</v>
      </c>
    </row>
    <row r="19" spans="1:17" ht="15" customHeight="1" x14ac:dyDescent="0.25">
      <c r="A19" s="6"/>
      <c r="B19" s="6">
        <v>18</v>
      </c>
      <c r="C19" s="9"/>
      <c r="D19" s="9"/>
      <c r="E19" s="16"/>
      <c r="F19" s="16"/>
      <c r="G19" s="16"/>
      <c r="H19" s="7"/>
      <c r="I19" s="7">
        <f t="shared" si="6"/>
        <v>0</v>
      </c>
      <c r="J19" s="7"/>
      <c r="K19" s="7"/>
      <c r="L19" s="7"/>
      <c r="M19" s="7" t="e">
        <f>L19+#REF!+#REF!</f>
        <v>#REF!</v>
      </c>
      <c r="N19" s="7" t="e">
        <f t="shared" si="0"/>
        <v>#REF!</v>
      </c>
      <c r="O19" s="7" t="e">
        <f t="shared" si="7"/>
        <v>#REF!</v>
      </c>
      <c r="P19" s="8" t="e">
        <f t="shared" si="1"/>
        <v>#REF!</v>
      </c>
      <c r="Q19" s="8" t="e">
        <f t="shared" si="8"/>
        <v>#REF!</v>
      </c>
    </row>
    <row r="20" spans="1:17" ht="15" customHeight="1" x14ac:dyDescent="0.25">
      <c r="A20" s="6"/>
      <c r="B20" s="6">
        <v>19</v>
      </c>
      <c r="C20" s="9"/>
      <c r="D20" s="9"/>
      <c r="E20" s="16"/>
      <c r="F20" s="16"/>
      <c r="G20" s="16"/>
      <c r="H20" s="7"/>
      <c r="I20" s="7">
        <f>E20</f>
        <v>0</v>
      </c>
      <c r="J20" s="7"/>
      <c r="K20" s="7"/>
      <c r="L20" s="7"/>
      <c r="M20" s="7" t="e">
        <f>L20+#REF!+#REF!</f>
        <v>#REF!</v>
      </c>
      <c r="N20" s="7" t="e">
        <f t="shared" si="0"/>
        <v>#REF!</v>
      </c>
      <c r="O20" s="7" t="e">
        <f t="shared" si="7"/>
        <v>#REF!</v>
      </c>
      <c r="P20" s="8" t="e">
        <f t="shared" si="1"/>
        <v>#REF!</v>
      </c>
      <c r="Q20" s="8" t="e">
        <f t="shared" si="8"/>
        <v>#REF!</v>
      </c>
    </row>
    <row r="21" spans="1:17" ht="15" customHeight="1" x14ac:dyDescent="0.25">
      <c r="A21" s="6"/>
      <c r="B21" s="6">
        <v>20</v>
      </c>
      <c r="C21" s="9"/>
      <c r="D21" s="9"/>
      <c r="E21" s="16"/>
      <c r="F21" s="16"/>
      <c r="G21" s="16"/>
      <c r="H21" s="7"/>
      <c r="I21" s="7">
        <f t="shared" si="6"/>
        <v>0</v>
      </c>
      <c r="J21" s="7"/>
      <c r="K21" s="7"/>
      <c r="L21" s="7"/>
      <c r="M21" s="7" t="e">
        <f>L21+#REF!+#REF!</f>
        <v>#REF!</v>
      </c>
      <c r="N21" s="7" t="e">
        <f t="shared" si="0"/>
        <v>#REF!</v>
      </c>
      <c r="O21" s="7" t="e">
        <f t="shared" si="7"/>
        <v>#REF!</v>
      </c>
      <c r="P21" s="8" t="e">
        <f t="shared" si="1"/>
        <v>#REF!</v>
      </c>
      <c r="Q21" s="8" t="e">
        <f t="shared" si="8"/>
        <v>#REF!</v>
      </c>
    </row>
    <row r="22" spans="1:17" ht="15" customHeight="1" x14ac:dyDescent="0.25">
      <c r="A22" s="10"/>
      <c r="B22" s="11">
        <v>21</v>
      </c>
      <c r="C22" s="12"/>
      <c r="D22" s="12"/>
      <c r="E22" s="17"/>
      <c r="F22" s="17"/>
      <c r="G22" s="17"/>
      <c r="H22" s="14"/>
      <c r="I22" s="14">
        <f t="shared" si="6"/>
        <v>0</v>
      </c>
      <c r="J22" s="14"/>
      <c r="K22" s="14"/>
      <c r="L22" s="14"/>
      <c r="M22" s="14" t="e">
        <f>L22+#REF!+#REF!</f>
        <v>#REF!</v>
      </c>
      <c r="N22" s="14" t="e">
        <f t="shared" si="0"/>
        <v>#REF!</v>
      </c>
      <c r="O22" s="14" t="e">
        <f t="shared" ref="O22:O24" si="9">INT((N22)*10+0.4)/10</f>
        <v>#REF!</v>
      </c>
      <c r="P22" s="15" t="e">
        <f t="shared" si="1"/>
        <v>#REF!</v>
      </c>
      <c r="Q22" s="15" t="e">
        <f t="shared" ref="Q22:Q24" si="10">INT((P22)*10+0.4)/10</f>
        <v>#REF!</v>
      </c>
    </row>
    <row r="23" spans="1:17" ht="15" customHeight="1" x14ac:dyDescent="0.25">
      <c r="A23" s="10"/>
      <c r="B23" s="11">
        <v>22</v>
      </c>
      <c r="C23" s="12"/>
      <c r="D23" s="12"/>
      <c r="E23" s="17"/>
      <c r="F23" s="17"/>
      <c r="G23" s="17"/>
      <c r="H23" s="14"/>
      <c r="I23" s="14">
        <f t="shared" si="6"/>
        <v>0</v>
      </c>
      <c r="J23" s="14"/>
      <c r="K23" s="14"/>
      <c r="L23" s="14"/>
      <c r="M23" s="14" t="e">
        <f>L23+#REF!+#REF!</f>
        <v>#REF!</v>
      </c>
      <c r="N23" s="14" t="e">
        <f t="shared" si="0"/>
        <v>#REF!</v>
      </c>
      <c r="O23" s="14" t="e">
        <f t="shared" si="9"/>
        <v>#REF!</v>
      </c>
      <c r="P23" s="15" t="e">
        <f t="shared" si="1"/>
        <v>#REF!</v>
      </c>
      <c r="Q23" s="15" t="e">
        <f t="shared" si="10"/>
        <v>#REF!</v>
      </c>
    </row>
    <row r="24" spans="1:17" ht="15" customHeight="1" x14ac:dyDescent="0.25">
      <c r="A24" s="10"/>
      <c r="B24" s="11">
        <v>23</v>
      </c>
      <c r="C24" s="12"/>
      <c r="D24" s="12"/>
      <c r="E24" s="17"/>
      <c r="F24" s="17"/>
      <c r="G24" s="17"/>
      <c r="H24" s="14"/>
      <c r="I24" s="14">
        <f>E24</f>
        <v>0</v>
      </c>
      <c r="J24" s="14"/>
      <c r="K24" s="14"/>
      <c r="L24" s="14"/>
      <c r="M24" s="14" t="e">
        <f>L24+#REF!+#REF!</f>
        <v>#REF!</v>
      </c>
      <c r="N24" s="14" t="e">
        <f t="shared" si="0"/>
        <v>#REF!</v>
      </c>
      <c r="O24" s="14" t="e">
        <f t="shared" si="9"/>
        <v>#REF!</v>
      </c>
      <c r="P24" s="15" t="e">
        <f t="shared" si="1"/>
        <v>#REF!</v>
      </c>
      <c r="Q24" s="15" t="e">
        <f t="shared" si="10"/>
        <v>#REF!</v>
      </c>
    </row>
    <row r="27" spans="1:17" ht="15" customHeight="1" x14ac:dyDescent="0.2">
      <c r="C27" s="1" t="s">
        <v>17</v>
      </c>
      <c r="D27" s="1" t="s">
        <v>18</v>
      </c>
    </row>
    <row r="28" spans="1:17" ht="15" customHeight="1" x14ac:dyDescent="0.2">
      <c r="D28" s="1" t="s">
        <v>19</v>
      </c>
    </row>
  </sheetData>
  <autoFilter ref="A1:Q24">
    <sortState ref="A2:R28">
      <sortCondition ref="D2:D28"/>
    </sortState>
  </autoFilter>
  <conditionalFormatting sqref="P2:P24">
    <cfRule type="cellIs" dxfId="11" priority="3" stopIfTrue="1" operator="greaterThanOrEqual">
      <formula>6</formula>
    </cfRule>
    <cfRule type="cellIs" dxfId="10" priority="4" stopIfTrue="1" operator="lessThan">
      <formula>6</formula>
    </cfRule>
  </conditionalFormatting>
  <conditionalFormatting sqref="Q2:Q24">
    <cfRule type="cellIs" dxfId="9" priority="1" stopIfTrue="1" operator="greaterThanOrEqual">
      <formula>6</formula>
    </cfRule>
    <cfRule type="cellIs" dxfId="8" priority="2" stopIfTrue="1" operator="lessThan">
      <formula>6</formula>
    </cfRule>
  </conditionalFormatting>
  <pageMargins left="0.75" right="0.75" top="1" bottom="1" header="0.5" footer="0.5"/>
  <pageSetup scale="59" orientation="portrait" r:id="rId1"/>
  <headerFooter>
    <oddHeader>&amp;R&amp;"Calibri,Regular"&amp;11&amp;K00000014/04/14 18:11	01EP5M-Metro	&amp;P</oddHeader>
    <oddFooter>&amp;L&amp;"Helvetica,Regular"&amp;12&amp;K000000&amp;P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51"/>
  <sheetViews>
    <sheetView showGridLines="0" tabSelected="1" workbookViewId="0">
      <pane xSplit="4" ySplit="1" topLeftCell="E22" activePane="bottomRight" state="frozen"/>
      <selection activeCell="E19" sqref="E19"/>
      <selection pane="topRight" activeCell="E19" sqref="E19"/>
      <selection pane="bottomLeft" activeCell="E19" sqref="E19"/>
      <selection pane="bottomRight" activeCell="I17" sqref="I17"/>
    </sheetView>
  </sheetViews>
  <sheetFormatPr defaultColWidth="6.59765625" defaultRowHeight="15" customHeight="1" x14ac:dyDescent="0.2"/>
  <cols>
    <col min="1" max="1" width="5.8984375" style="1" customWidth="1"/>
    <col min="2" max="2" width="8.09765625" style="1" customWidth="1"/>
    <col min="3" max="3" width="8.19921875" style="1" customWidth="1"/>
    <col min="4" max="4" width="23.69921875" style="1" customWidth="1"/>
    <col min="5" max="7" width="5.5" style="1" customWidth="1"/>
    <col min="8" max="8" width="4.09765625" style="1" customWidth="1"/>
    <col min="9" max="9" width="6.296875" style="1" customWidth="1"/>
    <col min="10" max="10" width="6" style="1" customWidth="1"/>
    <col min="11" max="11" width="6.59765625" style="1" customWidth="1"/>
    <col min="12" max="12" width="4.296875" style="1" bestFit="1" customWidth="1"/>
    <col min="13" max="13" width="4.59765625" style="1" customWidth="1"/>
    <col min="14" max="14" width="4.8984375" style="1" customWidth="1"/>
    <col min="15" max="254" width="6.59765625" style="1" customWidth="1"/>
    <col min="255" max="16384" width="6.59765625" style="2"/>
  </cols>
  <sheetData>
    <row r="1" spans="1:19" ht="33.75" customHeight="1" x14ac:dyDescent="0.2">
      <c r="A1" s="3" t="s">
        <v>8</v>
      </c>
      <c r="B1" s="3" t="s">
        <v>0</v>
      </c>
      <c r="C1" s="3" t="s">
        <v>13</v>
      </c>
      <c r="D1" s="3" t="s">
        <v>1</v>
      </c>
      <c r="E1" s="3" t="s">
        <v>2</v>
      </c>
      <c r="F1" s="3" t="s">
        <v>64</v>
      </c>
      <c r="G1" s="3" t="s">
        <v>65</v>
      </c>
      <c r="H1" s="3" t="s">
        <v>12</v>
      </c>
      <c r="I1" s="3" t="s">
        <v>3</v>
      </c>
      <c r="J1" s="4" t="s">
        <v>9</v>
      </c>
      <c r="K1" s="3" t="s">
        <v>5</v>
      </c>
      <c r="L1" s="5"/>
      <c r="M1" s="5"/>
      <c r="N1" s="5"/>
      <c r="O1" s="4" t="s">
        <v>10</v>
      </c>
      <c r="P1" s="3" t="s">
        <v>6</v>
      </c>
      <c r="Q1" s="5" t="s">
        <v>11</v>
      </c>
      <c r="R1" s="5" t="s">
        <v>4</v>
      </c>
      <c r="S1" s="5" t="s">
        <v>7</v>
      </c>
    </row>
    <row r="2" spans="1:19" ht="15" customHeight="1" x14ac:dyDescent="0.25">
      <c r="A2" s="6"/>
      <c r="B2" s="6">
        <v>1</v>
      </c>
      <c r="C2" s="9">
        <v>8075815745</v>
      </c>
      <c r="D2" s="9" t="s">
        <v>36</v>
      </c>
      <c r="E2" s="7">
        <v>6.75</v>
      </c>
      <c r="F2" s="7">
        <v>1</v>
      </c>
      <c r="G2" s="7">
        <v>1</v>
      </c>
      <c r="H2" s="7">
        <f>F2+G2</f>
        <v>2</v>
      </c>
      <c r="I2" s="7">
        <f>E2+H2</f>
        <v>8.75</v>
      </c>
      <c r="J2" s="7"/>
      <c r="K2" s="7"/>
      <c r="L2" s="7"/>
      <c r="M2" s="7"/>
      <c r="N2" s="7"/>
      <c r="O2" s="7">
        <f>L2+M2+N2</f>
        <v>0</v>
      </c>
      <c r="P2" s="7">
        <f>0.8*K2+0.2*O2</f>
        <v>0</v>
      </c>
      <c r="Q2" s="7">
        <f>INT((P2)*10+0.4)/10</f>
        <v>0</v>
      </c>
      <c r="R2" s="8">
        <f>0.4*J2+0.6*Q2</f>
        <v>0</v>
      </c>
      <c r="S2" s="8">
        <f>INT((R2)*10+0.4)/10</f>
        <v>0</v>
      </c>
    </row>
    <row r="3" spans="1:19" ht="15" customHeight="1" x14ac:dyDescent="0.25">
      <c r="A3" s="6"/>
      <c r="B3" s="6">
        <v>2</v>
      </c>
      <c r="C3" s="9">
        <v>8074846920</v>
      </c>
      <c r="D3" s="9" t="s">
        <v>37</v>
      </c>
      <c r="E3" s="7">
        <v>7</v>
      </c>
      <c r="F3" s="7">
        <v>1</v>
      </c>
      <c r="G3" s="7">
        <v>1</v>
      </c>
      <c r="H3" s="7">
        <f t="shared" ref="H3:H43" si="0">F3+G3</f>
        <v>2</v>
      </c>
      <c r="I3" s="7">
        <f t="shared" ref="I3:I43" si="1">E3+H3</f>
        <v>9</v>
      </c>
      <c r="J3" s="7"/>
      <c r="K3" s="7"/>
      <c r="L3" s="7"/>
      <c r="M3" s="7"/>
      <c r="N3" s="7"/>
      <c r="O3" s="7">
        <f t="shared" ref="O3:O18" si="2">L3+M3+N3</f>
        <v>0</v>
      </c>
      <c r="P3" s="7">
        <f t="shared" ref="P3:P18" si="3">0.8*K3+0.2*O3</f>
        <v>0</v>
      </c>
      <c r="Q3" s="7">
        <f t="shared" ref="Q3:Q18" si="4">INT((P3)*10+0.4)/10</f>
        <v>0</v>
      </c>
      <c r="R3" s="8">
        <f t="shared" ref="R3:R18" si="5">0.4*J3+0.6*Q3</f>
        <v>0</v>
      </c>
      <c r="S3" s="8">
        <f t="shared" ref="S3:S18" si="6">INT((R3)*10+0.4)/10</f>
        <v>0</v>
      </c>
    </row>
    <row r="4" spans="1:19" ht="15" customHeight="1" x14ac:dyDescent="0.25">
      <c r="A4" s="6"/>
      <c r="B4" s="6">
        <v>3</v>
      </c>
      <c r="C4" s="9">
        <v>8074821839</v>
      </c>
      <c r="D4" s="9" t="s">
        <v>38</v>
      </c>
      <c r="E4" s="7">
        <v>5.5</v>
      </c>
      <c r="F4" s="7">
        <v>1</v>
      </c>
      <c r="G4" s="7">
        <v>1</v>
      </c>
      <c r="H4" s="7">
        <f t="shared" si="0"/>
        <v>2</v>
      </c>
      <c r="I4" s="7">
        <f t="shared" si="1"/>
        <v>7.5</v>
      </c>
      <c r="J4" s="7"/>
      <c r="K4" s="7"/>
      <c r="L4" s="7"/>
      <c r="M4" s="7"/>
      <c r="N4" s="7"/>
      <c r="O4" s="7">
        <f t="shared" si="2"/>
        <v>0</v>
      </c>
      <c r="P4" s="7">
        <f t="shared" si="3"/>
        <v>0</v>
      </c>
      <c r="Q4" s="7">
        <f t="shared" si="4"/>
        <v>0</v>
      </c>
      <c r="R4" s="8">
        <f t="shared" si="5"/>
        <v>0</v>
      </c>
      <c r="S4" s="8">
        <f t="shared" si="6"/>
        <v>0</v>
      </c>
    </row>
    <row r="5" spans="1:19" ht="15" customHeight="1" x14ac:dyDescent="0.25">
      <c r="A5" s="6"/>
      <c r="B5" s="6">
        <v>4</v>
      </c>
      <c r="C5" s="9">
        <v>8489215197</v>
      </c>
      <c r="D5" s="9" t="s">
        <v>39</v>
      </c>
      <c r="E5" s="7">
        <v>2</v>
      </c>
      <c r="F5" s="7">
        <v>1</v>
      </c>
      <c r="G5" s="7">
        <v>0.75</v>
      </c>
      <c r="H5" s="7">
        <f t="shared" si="0"/>
        <v>1.75</v>
      </c>
      <c r="I5" s="7">
        <f t="shared" si="1"/>
        <v>3.75</v>
      </c>
      <c r="J5" s="7"/>
      <c r="K5" s="7"/>
      <c r="L5" s="7"/>
      <c r="M5" s="7"/>
      <c r="N5" s="7"/>
      <c r="O5" s="7">
        <f t="shared" ref="O5" si="7">L5+M5+N5</f>
        <v>0</v>
      </c>
      <c r="P5" s="7">
        <f t="shared" ref="P5" si="8">0.8*K5+0.2*O5</f>
        <v>0</v>
      </c>
      <c r="Q5" s="7">
        <f t="shared" ref="Q5" si="9">INT((P5)*10+0.4)/10</f>
        <v>0</v>
      </c>
      <c r="R5" s="8">
        <f t="shared" ref="R5" si="10">0.4*J5+0.6*Q5</f>
        <v>0</v>
      </c>
      <c r="S5" s="8">
        <f t="shared" ref="S5" si="11">INT((R5)*10+0.4)/10</f>
        <v>0</v>
      </c>
    </row>
    <row r="6" spans="1:19" ht="15" customHeight="1" x14ac:dyDescent="0.25">
      <c r="A6" s="6"/>
      <c r="B6" s="6">
        <v>5</v>
      </c>
      <c r="C6" s="9">
        <v>8208966513</v>
      </c>
      <c r="D6" s="9" t="s">
        <v>40</v>
      </c>
      <c r="E6" s="7">
        <v>4</v>
      </c>
      <c r="F6" s="7">
        <v>1</v>
      </c>
      <c r="G6" s="7">
        <v>1</v>
      </c>
      <c r="H6" s="7">
        <f t="shared" si="0"/>
        <v>2</v>
      </c>
      <c r="I6" s="7">
        <f t="shared" si="1"/>
        <v>6</v>
      </c>
      <c r="J6" s="7"/>
      <c r="K6" s="7"/>
      <c r="L6" s="7"/>
      <c r="M6" s="7"/>
      <c r="N6" s="7"/>
      <c r="O6" s="7">
        <f t="shared" si="2"/>
        <v>0</v>
      </c>
      <c r="P6" s="7">
        <f t="shared" si="3"/>
        <v>0</v>
      </c>
      <c r="Q6" s="7">
        <f t="shared" si="4"/>
        <v>0</v>
      </c>
      <c r="R6" s="8">
        <f t="shared" si="5"/>
        <v>0</v>
      </c>
      <c r="S6" s="8">
        <f t="shared" si="6"/>
        <v>0</v>
      </c>
    </row>
    <row r="7" spans="1:19" ht="15" customHeight="1" x14ac:dyDescent="0.25">
      <c r="A7" s="6"/>
      <c r="B7" s="6">
        <v>6</v>
      </c>
      <c r="C7" s="9">
        <v>8208979699</v>
      </c>
      <c r="D7" s="9" t="s">
        <v>41</v>
      </c>
      <c r="E7" s="7">
        <v>1.75</v>
      </c>
      <c r="F7" s="7">
        <v>1</v>
      </c>
      <c r="G7" s="7">
        <v>1</v>
      </c>
      <c r="H7" s="7">
        <f t="shared" si="0"/>
        <v>2</v>
      </c>
      <c r="I7" s="7">
        <f t="shared" si="1"/>
        <v>3.75</v>
      </c>
      <c r="J7" s="7"/>
      <c r="K7" s="7"/>
      <c r="L7" s="7"/>
      <c r="M7" s="7"/>
      <c r="N7" s="7"/>
      <c r="O7" s="7">
        <f t="shared" si="2"/>
        <v>0</v>
      </c>
      <c r="P7" s="7">
        <f t="shared" si="3"/>
        <v>0</v>
      </c>
      <c r="Q7" s="7">
        <f t="shared" si="4"/>
        <v>0</v>
      </c>
      <c r="R7" s="8">
        <f t="shared" si="5"/>
        <v>0</v>
      </c>
      <c r="S7" s="8">
        <f t="shared" si="6"/>
        <v>0</v>
      </c>
    </row>
    <row r="8" spans="1:19" ht="15" customHeight="1" x14ac:dyDescent="0.25">
      <c r="A8" s="6"/>
      <c r="B8" s="6">
        <v>7</v>
      </c>
      <c r="C8" s="9">
        <v>8411150110</v>
      </c>
      <c r="D8" s="9" t="s">
        <v>42</v>
      </c>
      <c r="E8" s="7">
        <v>7.5</v>
      </c>
      <c r="F8" s="7">
        <v>1</v>
      </c>
      <c r="G8" s="7">
        <v>1</v>
      </c>
      <c r="H8" s="7">
        <f t="shared" si="0"/>
        <v>2</v>
      </c>
      <c r="I8" s="7">
        <f t="shared" si="1"/>
        <v>9.5</v>
      </c>
      <c r="J8" s="7"/>
      <c r="K8" s="7"/>
      <c r="L8" s="7"/>
      <c r="M8" s="7"/>
      <c r="N8" s="7"/>
      <c r="O8" s="7">
        <f t="shared" si="2"/>
        <v>0</v>
      </c>
      <c r="P8" s="7">
        <f t="shared" si="3"/>
        <v>0</v>
      </c>
      <c r="Q8" s="7">
        <f t="shared" si="4"/>
        <v>0</v>
      </c>
      <c r="R8" s="8">
        <f t="shared" si="5"/>
        <v>0</v>
      </c>
      <c r="S8" s="8">
        <f t="shared" si="6"/>
        <v>0</v>
      </c>
    </row>
    <row r="9" spans="1:19" ht="15" customHeight="1" x14ac:dyDescent="0.25">
      <c r="A9" s="6"/>
      <c r="B9" s="6">
        <v>8</v>
      </c>
      <c r="C9" s="9">
        <v>8072826433</v>
      </c>
      <c r="D9" s="9" t="s">
        <v>43</v>
      </c>
      <c r="E9" s="7">
        <v>0.25</v>
      </c>
      <c r="F9" s="7">
        <v>1</v>
      </c>
      <c r="G9" s="7">
        <v>1</v>
      </c>
      <c r="H9" s="7">
        <f t="shared" si="0"/>
        <v>2</v>
      </c>
      <c r="I9" s="7">
        <f t="shared" si="1"/>
        <v>2.25</v>
      </c>
      <c r="J9" s="7"/>
      <c r="K9" s="7"/>
      <c r="L9" s="7"/>
      <c r="M9" s="7"/>
      <c r="N9" s="7"/>
      <c r="O9" s="7">
        <f t="shared" si="2"/>
        <v>0</v>
      </c>
      <c r="P9" s="7">
        <f t="shared" si="3"/>
        <v>0</v>
      </c>
      <c r="Q9" s="7">
        <f t="shared" si="4"/>
        <v>0</v>
      </c>
      <c r="R9" s="8">
        <f t="shared" si="5"/>
        <v>0</v>
      </c>
      <c r="S9" s="8">
        <f t="shared" si="6"/>
        <v>0</v>
      </c>
    </row>
    <row r="10" spans="1:19" ht="15" customHeight="1" x14ac:dyDescent="0.25">
      <c r="A10" s="6"/>
      <c r="B10" s="6">
        <v>9</v>
      </c>
      <c r="C10" s="9">
        <v>8637259680</v>
      </c>
      <c r="D10" s="9" t="s">
        <v>44</v>
      </c>
      <c r="E10" s="7">
        <v>4</v>
      </c>
      <c r="F10" s="7">
        <v>1</v>
      </c>
      <c r="G10" s="7">
        <v>1</v>
      </c>
      <c r="H10" s="7">
        <f t="shared" si="0"/>
        <v>2</v>
      </c>
      <c r="I10" s="7">
        <f t="shared" si="1"/>
        <v>6</v>
      </c>
      <c r="J10" s="7"/>
      <c r="K10" s="7"/>
      <c r="L10" s="7"/>
      <c r="M10" s="7"/>
      <c r="N10" s="7"/>
      <c r="O10" s="7">
        <f t="shared" si="2"/>
        <v>0</v>
      </c>
      <c r="P10" s="7">
        <f t="shared" si="3"/>
        <v>0</v>
      </c>
      <c r="Q10" s="7">
        <f t="shared" si="4"/>
        <v>0</v>
      </c>
      <c r="R10" s="8">
        <f t="shared" si="5"/>
        <v>0</v>
      </c>
      <c r="S10" s="8">
        <f t="shared" si="6"/>
        <v>0</v>
      </c>
    </row>
    <row r="11" spans="1:19" ht="15" customHeight="1" x14ac:dyDescent="0.25">
      <c r="A11" s="6"/>
      <c r="B11" s="6">
        <v>10</v>
      </c>
      <c r="C11" s="9">
        <v>8637259680</v>
      </c>
      <c r="D11" s="9" t="s">
        <v>45</v>
      </c>
      <c r="E11" s="7">
        <v>4.5</v>
      </c>
      <c r="F11" s="7">
        <v>1</v>
      </c>
      <c r="G11" s="7">
        <v>1</v>
      </c>
      <c r="H11" s="7">
        <f t="shared" si="0"/>
        <v>2</v>
      </c>
      <c r="I11" s="7">
        <f t="shared" si="1"/>
        <v>6.5</v>
      </c>
      <c r="J11" s="7"/>
      <c r="K11" s="7"/>
      <c r="L11" s="7"/>
      <c r="M11" s="7"/>
      <c r="N11" s="7"/>
      <c r="O11" s="7">
        <f t="shared" si="2"/>
        <v>0</v>
      </c>
      <c r="P11" s="7">
        <f t="shared" si="3"/>
        <v>0</v>
      </c>
      <c r="Q11" s="7">
        <f t="shared" si="4"/>
        <v>0</v>
      </c>
      <c r="R11" s="8">
        <f t="shared" si="5"/>
        <v>0</v>
      </c>
      <c r="S11" s="8">
        <f t="shared" si="6"/>
        <v>0</v>
      </c>
    </row>
    <row r="12" spans="1:19" ht="15" customHeight="1" x14ac:dyDescent="0.25">
      <c r="A12" s="6"/>
      <c r="B12" s="6">
        <v>11</v>
      </c>
      <c r="C12" s="9">
        <v>8638282262</v>
      </c>
      <c r="D12" s="9" t="s">
        <v>46</v>
      </c>
      <c r="E12" s="7">
        <v>0</v>
      </c>
      <c r="F12" s="7">
        <v>1</v>
      </c>
      <c r="G12" s="7">
        <v>1</v>
      </c>
      <c r="H12" s="7">
        <f t="shared" si="0"/>
        <v>2</v>
      </c>
      <c r="I12" s="7">
        <f t="shared" si="1"/>
        <v>2</v>
      </c>
      <c r="J12" s="7"/>
      <c r="K12" s="7"/>
      <c r="L12" s="7"/>
      <c r="M12" s="7"/>
      <c r="N12" s="7"/>
      <c r="O12" s="7">
        <f t="shared" si="2"/>
        <v>0</v>
      </c>
      <c r="P12" s="7">
        <f t="shared" si="3"/>
        <v>0</v>
      </c>
      <c r="Q12" s="7">
        <f t="shared" si="4"/>
        <v>0</v>
      </c>
      <c r="R12" s="8">
        <f t="shared" si="5"/>
        <v>0</v>
      </c>
      <c r="S12" s="8">
        <f t="shared" si="6"/>
        <v>0</v>
      </c>
    </row>
    <row r="13" spans="1:19" ht="15" customHeight="1" x14ac:dyDescent="0.25">
      <c r="A13" s="6"/>
      <c r="B13" s="6">
        <v>12</v>
      </c>
      <c r="C13" s="9">
        <v>8072847950</v>
      </c>
      <c r="D13" s="9" t="s">
        <v>47</v>
      </c>
      <c r="E13" s="7">
        <v>6</v>
      </c>
      <c r="F13" s="7">
        <v>1</v>
      </c>
      <c r="G13" s="7">
        <v>1</v>
      </c>
      <c r="H13" s="7">
        <f t="shared" si="0"/>
        <v>2</v>
      </c>
      <c r="I13" s="7">
        <f t="shared" si="1"/>
        <v>8</v>
      </c>
      <c r="J13" s="7"/>
      <c r="K13" s="7"/>
      <c r="L13" s="7"/>
      <c r="M13" s="7"/>
      <c r="N13" s="7"/>
      <c r="O13" s="7">
        <f t="shared" si="2"/>
        <v>0</v>
      </c>
      <c r="P13" s="7">
        <f t="shared" si="3"/>
        <v>0</v>
      </c>
      <c r="Q13" s="7">
        <f t="shared" si="4"/>
        <v>0</v>
      </c>
      <c r="R13" s="8">
        <f t="shared" si="5"/>
        <v>0</v>
      </c>
      <c r="S13" s="8">
        <f t="shared" si="6"/>
        <v>0</v>
      </c>
    </row>
    <row r="14" spans="1:19" ht="15" customHeight="1" x14ac:dyDescent="0.25">
      <c r="A14" s="6"/>
      <c r="B14" s="6">
        <v>13</v>
      </c>
      <c r="C14" s="9">
        <v>8472217159</v>
      </c>
      <c r="D14" s="9" t="s">
        <v>48</v>
      </c>
      <c r="E14" s="7">
        <v>5</v>
      </c>
      <c r="F14" s="7">
        <v>1</v>
      </c>
      <c r="G14" s="7">
        <v>1</v>
      </c>
      <c r="H14" s="7">
        <f t="shared" si="0"/>
        <v>2</v>
      </c>
      <c r="I14" s="7">
        <f t="shared" si="1"/>
        <v>7</v>
      </c>
      <c r="J14" s="7"/>
      <c r="K14" s="7"/>
      <c r="L14" s="7"/>
      <c r="M14" s="7"/>
      <c r="N14" s="7"/>
      <c r="O14" s="7">
        <f t="shared" ref="O14" si="12">L14+M14+N14</f>
        <v>0</v>
      </c>
      <c r="P14" s="7">
        <f t="shared" ref="P14" si="13">0.8*K14+0.2*O14</f>
        <v>0</v>
      </c>
      <c r="Q14" s="7">
        <f t="shared" ref="Q14" si="14">INT((P14)*10+0.4)/10</f>
        <v>0</v>
      </c>
      <c r="R14" s="8">
        <f t="shared" ref="R14" si="15">0.4*J14+0.6*Q14</f>
        <v>0</v>
      </c>
      <c r="S14" s="8">
        <f t="shared" ref="S14" si="16">INT((R14)*10+0.4)/10</f>
        <v>0</v>
      </c>
    </row>
    <row r="15" spans="1:19" ht="15" customHeight="1" x14ac:dyDescent="0.25">
      <c r="A15" s="6"/>
      <c r="B15" s="6">
        <v>14</v>
      </c>
      <c r="C15" s="9">
        <v>8845387174</v>
      </c>
      <c r="D15" s="9" t="s">
        <v>49</v>
      </c>
      <c r="E15" s="7">
        <v>2</v>
      </c>
      <c r="F15" s="7" t="s">
        <v>14</v>
      </c>
      <c r="G15" s="7" t="s">
        <v>16</v>
      </c>
      <c r="H15" s="7">
        <v>0</v>
      </c>
      <c r="I15" s="7">
        <f t="shared" si="1"/>
        <v>2</v>
      </c>
      <c r="J15" s="7"/>
      <c r="K15" s="7"/>
      <c r="L15" s="7"/>
      <c r="M15" s="7"/>
      <c r="N15" s="7"/>
      <c r="O15" s="7">
        <f t="shared" si="2"/>
        <v>0</v>
      </c>
      <c r="P15" s="7">
        <f t="shared" si="3"/>
        <v>0</v>
      </c>
      <c r="Q15" s="7">
        <f t="shared" si="4"/>
        <v>0</v>
      </c>
      <c r="R15" s="8">
        <f t="shared" si="5"/>
        <v>0</v>
      </c>
      <c r="S15" s="8">
        <f t="shared" si="6"/>
        <v>0</v>
      </c>
    </row>
    <row r="16" spans="1:19" ht="15" customHeight="1" x14ac:dyDescent="0.25">
      <c r="A16" s="6"/>
      <c r="B16" s="6">
        <v>15</v>
      </c>
      <c r="C16" s="9">
        <v>8467204283</v>
      </c>
      <c r="D16" s="9" t="s">
        <v>50</v>
      </c>
      <c r="E16" s="7">
        <v>3.75</v>
      </c>
      <c r="F16" s="7">
        <v>1</v>
      </c>
      <c r="G16" s="7">
        <v>1</v>
      </c>
      <c r="H16" s="7">
        <f t="shared" si="0"/>
        <v>2</v>
      </c>
      <c r="I16" s="7">
        <f t="shared" si="1"/>
        <v>5.75</v>
      </c>
      <c r="J16" s="7"/>
      <c r="K16" s="7"/>
      <c r="L16" s="7"/>
      <c r="M16" s="7"/>
      <c r="N16" s="7"/>
      <c r="O16" s="7">
        <f t="shared" si="2"/>
        <v>0</v>
      </c>
      <c r="P16" s="7">
        <f t="shared" si="3"/>
        <v>0</v>
      </c>
      <c r="Q16" s="7">
        <f t="shared" si="4"/>
        <v>0</v>
      </c>
      <c r="R16" s="8">
        <f t="shared" si="5"/>
        <v>0</v>
      </c>
      <c r="S16" s="8">
        <f t="shared" si="6"/>
        <v>0</v>
      </c>
    </row>
    <row r="17" spans="1:19" ht="15" customHeight="1" x14ac:dyDescent="0.25">
      <c r="A17" s="6"/>
      <c r="B17" s="6">
        <v>16</v>
      </c>
      <c r="C17" s="9">
        <v>8637267436</v>
      </c>
      <c r="D17" s="9" t="s">
        <v>51</v>
      </c>
      <c r="E17" s="7">
        <v>3</v>
      </c>
      <c r="F17" s="7">
        <v>1</v>
      </c>
      <c r="G17" s="7">
        <v>1</v>
      </c>
      <c r="H17" s="7">
        <f t="shared" si="0"/>
        <v>2</v>
      </c>
      <c r="I17" s="7">
        <f t="shared" si="1"/>
        <v>5</v>
      </c>
      <c r="J17" s="7"/>
      <c r="K17" s="7"/>
      <c r="L17" s="7"/>
      <c r="M17" s="7"/>
      <c r="N17" s="7"/>
      <c r="O17" s="7">
        <f t="shared" si="2"/>
        <v>0</v>
      </c>
      <c r="P17" s="7">
        <f t="shared" si="3"/>
        <v>0</v>
      </c>
      <c r="Q17" s="7">
        <f t="shared" si="4"/>
        <v>0</v>
      </c>
      <c r="R17" s="8">
        <f t="shared" si="5"/>
        <v>0</v>
      </c>
      <c r="S17" s="8">
        <f t="shared" si="6"/>
        <v>0</v>
      </c>
    </row>
    <row r="18" spans="1:19" ht="15" customHeight="1" x14ac:dyDescent="0.25">
      <c r="A18" s="6"/>
      <c r="B18" s="6">
        <v>17</v>
      </c>
      <c r="C18" s="9">
        <v>8638282277</v>
      </c>
      <c r="D18" s="9" t="s">
        <v>52</v>
      </c>
      <c r="E18" s="7">
        <v>0.25</v>
      </c>
      <c r="F18" s="7">
        <v>1</v>
      </c>
      <c r="G18" s="7">
        <v>1</v>
      </c>
      <c r="H18" s="7">
        <f t="shared" si="0"/>
        <v>2</v>
      </c>
      <c r="I18" s="7">
        <f t="shared" si="1"/>
        <v>2.25</v>
      </c>
      <c r="J18" s="7"/>
      <c r="K18" s="7"/>
      <c r="L18" s="7"/>
      <c r="M18" s="7"/>
      <c r="N18" s="7"/>
      <c r="O18" s="7">
        <f t="shared" si="2"/>
        <v>0</v>
      </c>
      <c r="P18" s="7">
        <f t="shared" si="3"/>
        <v>0</v>
      </c>
      <c r="Q18" s="7">
        <f t="shared" si="4"/>
        <v>0</v>
      </c>
      <c r="R18" s="8">
        <f t="shared" si="5"/>
        <v>0</v>
      </c>
      <c r="S18" s="8">
        <f t="shared" si="6"/>
        <v>0</v>
      </c>
    </row>
    <row r="19" spans="1:19" ht="15" customHeight="1" x14ac:dyDescent="0.25">
      <c r="A19" s="6"/>
      <c r="B19" s="6">
        <v>18</v>
      </c>
      <c r="C19" s="9">
        <v>8487213987</v>
      </c>
      <c r="D19" s="9" t="s">
        <v>53</v>
      </c>
      <c r="E19" s="7">
        <v>3.25</v>
      </c>
      <c r="F19" s="7">
        <v>1</v>
      </c>
      <c r="G19" s="7">
        <v>1</v>
      </c>
      <c r="H19" s="7">
        <f t="shared" si="0"/>
        <v>2</v>
      </c>
      <c r="I19" s="7">
        <f t="shared" si="1"/>
        <v>5.25</v>
      </c>
      <c r="J19" s="7"/>
      <c r="K19" s="7"/>
      <c r="L19" s="7"/>
      <c r="M19" s="7"/>
      <c r="N19" s="7"/>
      <c r="O19" s="7">
        <f t="shared" ref="O19:O20" si="17">L19+M19+N19</f>
        <v>0</v>
      </c>
      <c r="P19" s="7">
        <f t="shared" ref="P19:P20" si="18">0.8*K19+0.2*O19</f>
        <v>0</v>
      </c>
      <c r="Q19" s="7">
        <f t="shared" ref="Q19:Q20" si="19">INT((P19)*10+0.4)/10</f>
        <v>0</v>
      </c>
      <c r="R19" s="8">
        <f t="shared" ref="R19:R20" si="20">0.4*J19+0.6*Q19</f>
        <v>0</v>
      </c>
      <c r="S19" s="8">
        <f t="shared" ref="S19:S20" si="21">INT((R19)*10+0.4)/10</f>
        <v>0</v>
      </c>
    </row>
    <row r="20" spans="1:19" ht="15" customHeight="1" x14ac:dyDescent="0.25">
      <c r="A20" s="6"/>
      <c r="B20" s="6">
        <v>19</v>
      </c>
      <c r="C20" s="9">
        <v>8075868305</v>
      </c>
      <c r="D20" s="9" t="s">
        <v>54</v>
      </c>
      <c r="E20" s="7">
        <v>1</v>
      </c>
      <c r="F20" s="7">
        <v>1</v>
      </c>
      <c r="G20" s="7">
        <v>1</v>
      </c>
      <c r="H20" s="7">
        <f t="shared" si="0"/>
        <v>2</v>
      </c>
      <c r="I20" s="7">
        <f t="shared" si="1"/>
        <v>3</v>
      </c>
      <c r="J20" s="7"/>
      <c r="K20" s="7"/>
      <c r="L20" s="7"/>
      <c r="M20" s="7"/>
      <c r="N20" s="7"/>
      <c r="O20" s="7">
        <f t="shared" si="17"/>
        <v>0</v>
      </c>
      <c r="P20" s="7">
        <f t="shared" si="18"/>
        <v>0</v>
      </c>
      <c r="Q20" s="7">
        <f t="shared" si="19"/>
        <v>0</v>
      </c>
      <c r="R20" s="8">
        <f t="shared" si="20"/>
        <v>0</v>
      </c>
      <c r="S20" s="8">
        <f t="shared" si="21"/>
        <v>0</v>
      </c>
    </row>
    <row r="21" spans="1:19" ht="15" customHeight="1" x14ac:dyDescent="0.25">
      <c r="A21" s="6"/>
      <c r="B21" s="6">
        <v>20</v>
      </c>
      <c r="C21" s="9">
        <v>8408134761</v>
      </c>
      <c r="D21" s="9" t="s">
        <v>55</v>
      </c>
      <c r="E21" s="7">
        <v>5.75</v>
      </c>
      <c r="F21" s="7">
        <v>1</v>
      </c>
      <c r="G21" s="7">
        <v>1</v>
      </c>
      <c r="H21" s="7">
        <f t="shared" si="0"/>
        <v>2</v>
      </c>
      <c r="I21" s="7">
        <f t="shared" si="1"/>
        <v>7.75</v>
      </c>
      <c r="J21" s="7"/>
      <c r="K21" s="7"/>
      <c r="L21" s="7"/>
      <c r="M21" s="7"/>
      <c r="N21" s="7"/>
      <c r="O21" s="7">
        <f t="shared" ref="O21:O36" si="22">L21+M21+N21</f>
        <v>0</v>
      </c>
      <c r="P21" s="7">
        <f t="shared" ref="P21:P36" si="23">0.8*K21+0.2*O21</f>
        <v>0</v>
      </c>
      <c r="Q21" s="7">
        <f t="shared" ref="Q21:Q36" si="24">INT((P21)*10+0.4)/10</f>
        <v>0</v>
      </c>
      <c r="R21" s="8">
        <f t="shared" ref="R21:R36" si="25">0.4*J21+0.6*Q21</f>
        <v>0</v>
      </c>
      <c r="S21" s="8">
        <f t="shared" ref="S21:S36" si="26">INT((R21)*10+0.4)/10</f>
        <v>0</v>
      </c>
    </row>
    <row r="22" spans="1:19" ht="15" customHeight="1" x14ac:dyDescent="0.25">
      <c r="A22" s="6"/>
      <c r="B22" s="6">
        <v>1</v>
      </c>
      <c r="C22" s="9">
        <v>8097896232</v>
      </c>
      <c r="D22" s="9" t="s">
        <v>56</v>
      </c>
      <c r="E22" s="7">
        <v>4.5</v>
      </c>
      <c r="F22" s="7">
        <v>1</v>
      </c>
      <c r="G22" s="7">
        <v>1</v>
      </c>
      <c r="H22" s="7">
        <f t="shared" si="0"/>
        <v>2</v>
      </c>
      <c r="I22" s="7">
        <f t="shared" si="1"/>
        <v>6.5</v>
      </c>
      <c r="J22" s="7"/>
      <c r="K22" s="7"/>
      <c r="L22" s="7"/>
      <c r="M22" s="7"/>
      <c r="N22" s="7"/>
      <c r="O22" s="7">
        <f t="shared" si="22"/>
        <v>0</v>
      </c>
      <c r="P22" s="7">
        <f t="shared" si="23"/>
        <v>0</v>
      </c>
      <c r="Q22" s="7">
        <f t="shared" si="24"/>
        <v>0</v>
      </c>
      <c r="R22" s="8">
        <f t="shared" si="25"/>
        <v>0</v>
      </c>
      <c r="S22" s="8">
        <f t="shared" si="26"/>
        <v>0</v>
      </c>
    </row>
    <row r="23" spans="1:19" ht="15" customHeight="1" x14ac:dyDescent="0.25">
      <c r="A23" s="6"/>
      <c r="B23" s="6">
        <v>2</v>
      </c>
      <c r="C23" s="9">
        <v>8404108228</v>
      </c>
      <c r="D23" s="9" t="s">
        <v>57</v>
      </c>
      <c r="E23" s="7">
        <v>5.25</v>
      </c>
      <c r="F23" s="7">
        <v>1</v>
      </c>
      <c r="G23" s="7">
        <v>1</v>
      </c>
      <c r="H23" s="7">
        <f t="shared" si="0"/>
        <v>2</v>
      </c>
      <c r="I23" s="7">
        <f t="shared" si="1"/>
        <v>7.25</v>
      </c>
      <c r="J23" s="7"/>
      <c r="K23" s="7"/>
      <c r="L23" s="7"/>
      <c r="M23" s="7"/>
      <c r="N23" s="7"/>
      <c r="O23" s="7">
        <f t="shared" si="22"/>
        <v>0</v>
      </c>
      <c r="P23" s="7">
        <f t="shared" si="23"/>
        <v>0</v>
      </c>
      <c r="Q23" s="7">
        <f t="shared" si="24"/>
        <v>0</v>
      </c>
      <c r="R23" s="8">
        <f t="shared" si="25"/>
        <v>0</v>
      </c>
      <c r="S23" s="8">
        <f t="shared" si="26"/>
        <v>0</v>
      </c>
    </row>
    <row r="24" spans="1:19" ht="15" customHeight="1" x14ac:dyDescent="0.25">
      <c r="A24" s="6"/>
      <c r="B24" s="6">
        <v>3</v>
      </c>
      <c r="C24" s="9">
        <v>8075865478</v>
      </c>
      <c r="D24" s="9" t="s">
        <v>58</v>
      </c>
      <c r="E24" s="7">
        <v>2.5</v>
      </c>
      <c r="F24" s="7">
        <v>1</v>
      </c>
      <c r="G24" s="7">
        <v>1</v>
      </c>
      <c r="H24" s="7">
        <f t="shared" si="0"/>
        <v>2</v>
      </c>
      <c r="I24" s="7">
        <f t="shared" si="1"/>
        <v>4.5</v>
      </c>
      <c r="J24" s="7"/>
      <c r="K24" s="7"/>
      <c r="L24" s="7"/>
      <c r="M24" s="7"/>
      <c r="N24" s="7"/>
      <c r="O24" s="7">
        <f t="shared" si="22"/>
        <v>0</v>
      </c>
      <c r="P24" s="7">
        <f t="shared" si="23"/>
        <v>0</v>
      </c>
      <c r="Q24" s="7">
        <f t="shared" si="24"/>
        <v>0</v>
      </c>
      <c r="R24" s="8">
        <f t="shared" si="25"/>
        <v>0</v>
      </c>
      <c r="S24" s="8">
        <f t="shared" si="26"/>
        <v>0</v>
      </c>
    </row>
    <row r="25" spans="1:19" ht="15" customHeight="1" x14ac:dyDescent="0.25">
      <c r="A25" s="6"/>
      <c r="B25" s="6">
        <v>4</v>
      </c>
      <c r="C25" s="9">
        <v>1299172980</v>
      </c>
      <c r="D25" s="9" t="s">
        <v>59</v>
      </c>
      <c r="E25" s="7">
        <v>4.75</v>
      </c>
      <c r="F25" s="7">
        <v>1</v>
      </c>
      <c r="G25" s="7">
        <v>1</v>
      </c>
      <c r="H25" s="7">
        <f t="shared" si="0"/>
        <v>2</v>
      </c>
      <c r="I25" s="7">
        <f t="shared" si="1"/>
        <v>6.75</v>
      </c>
      <c r="J25" s="7"/>
      <c r="K25" s="7"/>
      <c r="L25" s="7"/>
      <c r="M25" s="7"/>
      <c r="N25" s="7"/>
      <c r="O25" s="7">
        <f t="shared" si="22"/>
        <v>0</v>
      </c>
      <c r="P25" s="7">
        <f t="shared" si="23"/>
        <v>0</v>
      </c>
      <c r="Q25" s="7">
        <f t="shared" si="24"/>
        <v>0</v>
      </c>
      <c r="R25" s="8">
        <f t="shared" si="25"/>
        <v>0</v>
      </c>
      <c r="S25" s="8">
        <f t="shared" si="26"/>
        <v>0</v>
      </c>
    </row>
    <row r="26" spans="1:19" ht="15" customHeight="1" x14ac:dyDescent="0.25">
      <c r="A26" s="6"/>
      <c r="B26" s="6">
        <v>5</v>
      </c>
      <c r="C26" s="9">
        <v>8097879734</v>
      </c>
      <c r="D26" s="9" t="s">
        <v>60</v>
      </c>
      <c r="E26" s="7" t="s">
        <v>14</v>
      </c>
      <c r="F26" s="7" t="s">
        <v>14</v>
      </c>
      <c r="G26" s="7" t="s">
        <v>16</v>
      </c>
      <c r="H26" s="7">
        <v>0</v>
      </c>
      <c r="I26" s="7" t="s">
        <v>15</v>
      </c>
      <c r="J26" s="7"/>
      <c r="K26" s="7"/>
      <c r="L26" s="7"/>
      <c r="M26" s="7"/>
      <c r="N26" s="7"/>
      <c r="O26" s="7">
        <f t="shared" si="22"/>
        <v>0</v>
      </c>
      <c r="P26" s="7">
        <f t="shared" si="23"/>
        <v>0</v>
      </c>
      <c r="Q26" s="7">
        <f t="shared" si="24"/>
        <v>0</v>
      </c>
      <c r="R26" s="8">
        <f t="shared" si="25"/>
        <v>0</v>
      </c>
      <c r="S26" s="8">
        <f t="shared" si="26"/>
        <v>0</v>
      </c>
    </row>
    <row r="27" spans="1:19" ht="15" customHeight="1" x14ac:dyDescent="0.25">
      <c r="A27" s="6"/>
      <c r="B27" s="6">
        <v>6</v>
      </c>
      <c r="C27" s="9">
        <v>8097917362</v>
      </c>
      <c r="D27" s="9" t="s">
        <v>61</v>
      </c>
      <c r="E27" s="7">
        <v>4.5</v>
      </c>
      <c r="F27" s="7">
        <v>1</v>
      </c>
      <c r="G27" s="7">
        <v>1</v>
      </c>
      <c r="H27" s="7">
        <f t="shared" si="0"/>
        <v>2</v>
      </c>
      <c r="I27" s="7">
        <f t="shared" si="1"/>
        <v>6.5</v>
      </c>
      <c r="J27" s="7"/>
      <c r="K27" s="7"/>
      <c r="L27" s="7"/>
      <c r="M27" s="7"/>
      <c r="N27" s="7"/>
      <c r="O27" s="7">
        <f t="shared" si="22"/>
        <v>0</v>
      </c>
      <c r="P27" s="7">
        <f t="shared" si="23"/>
        <v>0</v>
      </c>
      <c r="Q27" s="7">
        <f t="shared" si="24"/>
        <v>0</v>
      </c>
      <c r="R27" s="8">
        <f t="shared" si="25"/>
        <v>0</v>
      </c>
      <c r="S27" s="8">
        <f t="shared" si="26"/>
        <v>0</v>
      </c>
    </row>
    <row r="28" spans="1:19" ht="15" customHeight="1" x14ac:dyDescent="0.25">
      <c r="A28" s="6"/>
      <c r="B28" s="6">
        <v>7</v>
      </c>
      <c r="C28" s="9">
        <v>8637255367</v>
      </c>
      <c r="D28" s="9" t="s">
        <v>62</v>
      </c>
      <c r="E28" s="7">
        <v>2.75</v>
      </c>
      <c r="F28" s="7">
        <v>1</v>
      </c>
      <c r="G28" s="7">
        <v>1</v>
      </c>
      <c r="H28" s="7">
        <f t="shared" si="0"/>
        <v>2</v>
      </c>
      <c r="I28" s="7">
        <f t="shared" si="1"/>
        <v>4.75</v>
      </c>
      <c r="J28" s="7"/>
      <c r="K28" s="7"/>
      <c r="L28" s="7"/>
      <c r="M28" s="7"/>
      <c r="N28" s="7"/>
      <c r="O28" s="7">
        <f t="shared" si="22"/>
        <v>0</v>
      </c>
      <c r="P28" s="7">
        <f t="shared" si="23"/>
        <v>0</v>
      </c>
      <c r="Q28" s="7">
        <f t="shared" si="24"/>
        <v>0</v>
      </c>
      <c r="R28" s="8">
        <f t="shared" si="25"/>
        <v>0</v>
      </c>
      <c r="S28" s="8">
        <f t="shared" si="26"/>
        <v>0</v>
      </c>
    </row>
    <row r="29" spans="1:19" ht="15" customHeight="1" x14ac:dyDescent="0.25">
      <c r="A29" s="6"/>
      <c r="B29" s="6">
        <v>8</v>
      </c>
      <c r="C29" s="9">
        <v>8072839194</v>
      </c>
      <c r="D29" s="9" t="s">
        <v>63</v>
      </c>
      <c r="E29" s="7">
        <v>3.5</v>
      </c>
      <c r="F29" s="7">
        <v>1</v>
      </c>
      <c r="G29" s="7">
        <v>1</v>
      </c>
      <c r="H29" s="7">
        <f t="shared" si="0"/>
        <v>2</v>
      </c>
      <c r="I29" s="7">
        <f t="shared" si="1"/>
        <v>5.5</v>
      </c>
      <c r="J29" s="7"/>
      <c r="K29" s="7"/>
      <c r="L29" s="7"/>
      <c r="M29" s="7"/>
      <c r="N29" s="7"/>
      <c r="O29" s="7">
        <f t="shared" si="22"/>
        <v>0</v>
      </c>
      <c r="P29" s="7">
        <f t="shared" si="23"/>
        <v>0</v>
      </c>
      <c r="Q29" s="7">
        <f t="shared" si="24"/>
        <v>0</v>
      </c>
      <c r="R29" s="8">
        <f t="shared" si="25"/>
        <v>0</v>
      </c>
      <c r="S29" s="8">
        <f t="shared" si="26"/>
        <v>0</v>
      </c>
    </row>
    <row r="30" spans="1:19" ht="15" customHeight="1" x14ac:dyDescent="0.25">
      <c r="A30" s="11"/>
      <c r="B30" s="11">
        <v>9</v>
      </c>
      <c r="C30" s="12">
        <v>8639282948</v>
      </c>
      <c r="D30" s="12" t="s">
        <v>66</v>
      </c>
      <c r="E30" s="14" t="s">
        <v>14</v>
      </c>
      <c r="F30" s="14">
        <v>1</v>
      </c>
      <c r="G30" s="14" t="s">
        <v>16</v>
      </c>
      <c r="H30" s="14">
        <f>F30</f>
        <v>1</v>
      </c>
      <c r="I30" s="14">
        <f>H30</f>
        <v>1</v>
      </c>
      <c r="J30" s="14"/>
      <c r="K30" s="14"/>
      <c r="L30" s="14"/>
      <c r="M30" s="14"/>
      <c r="N30" s="14"/>
      <c r="O30" s="14">
        <f t="shared" si="22"/>
        <v>0</v>
      </c>
      <c r="P30" s="14">
        <f t="shared" si="23"/>
        <v>0</v>
      </c>
      <c r="Q30" s="14">
        <f t="shared" si="24"/>
        <v>0</v>
      </c>
      <c r="R30" s="15">
        <f t="shared" si="25"/>
        <v>0</v>
      </c>
      <c r="S30" s="15">
        <f t="shared" si="26"/>
        <v>0</v>
      </c>
    </row>
    <row r="31" spans="1:19" ht="15" customHeight="1" x14ac:dyDescent="0.25">
      <c r="A31" s="6"/>
      <c r="B31" s="6"/>
      <c r="C31" s="9"/>
      <c r="D31" s="9"/>
      <c r="E31" s="7"/>
      <c r="F31" s="7"/>
      <c r="G31" s="7"/>
      <c r="H31" s="7">
        <f t="shared" si="0"/>
        <v>0</v>
      </c>
      <c r="I31" s="7">
        <f t="shared" si="1"/>
        <v>0</v>
      </c>
      <c r="J31" s="7"/>
      <c r="K31" s="7"/>
      <c r="L31" s="7"/>
      <c r="M31" s="7"/>
      <c r="N31" s="7"/>
      <c r="O31" s="7">
        <f t="shared" si="22"/>
        <v>0</v>
      </c>
      <c r="P31" s="7">
        <f t="shared" si="23"/>
        <v>0</v>
      </c>
      <c r="Q31" s="7">
        <f t="shared" si="24"/>
        <v>0</v>
      </c>
      <c r="R31" s="8">
        <f t="shared" si="25"/>
        <v>0</v>
      </c>
      <c r="S31" s="8">
        <f t="shared" si="26"/>
        <v>0</v>
      </c>
    </row>
    <row r="32" spans="1:19" ht="15" customHeight="1" x14ac:dyDescent="0.25">
      <c r="A32" s="6"/>
      <c r="B32" s="6"/>
      <c r="C32" s="9"/>
      <c r="D32" s="9"/>
      <c r="E32" s="7"/>
      <c r="F32" s="7"/>
      <c r="G32" s="7"/>
      <c r="H32" s="7">
        <f t="shared" si="0"/>
        <v>0</v>
      </c>
      <c r="I32" s="7">
        <f t="shared" si="1"/>
        <v>0</v>
      </c>
      <c r="J32" s="7"/>
      <c r="K32" s="7"/>
      <c r="L32" s="7"/>
      <c r="M32" s="7"/>
      <c r="N32" s="7"/>
      <c r="O32" s="7">
        <f t="shared" si="22"/>
        <v>0</v>
      </c>
      <c r="P32" s="7">
        <f t="shared" si="23"/>
        <v>0</v>
      </c>
      <c r="Q32" s="7">
        <f t="shared" si="24"/>
        <v>0</v>
      </c>
      <c r="R32" s="8">
        <f t="shared" si="25"/>
        <v>0</v>
      </c>
      <c r="S32" s="8">
        <f t="shared" si="26"/>
        <v>0</v>
      </c>
    </row>
    <row r="33" spans="1:19" ht="15" customHeight="1" x14ac:dyDescent="0.25">
      <c r="A33" s="6"/>
      <c r="B33" s="6"/>
      <c r="C33" s="9"/>
      <c r="D33" s="9"/>
      <c r="E33" s="7"/>
      <c r="F33" s="7"/>
      <c r="G33" s="7"/>
      <c r="H33" s="7">
        <f t="shared" si="0"/>
        <v>0</v>
      </c>
      <c r="I33" s="7">
        <f t="shared" si="1"/>
        <v>0</v>
      </c>
      <c r="J33" s="7"/>
      <c r="K33" s="7"/>
      <c r="L33" s="7"/>
      <c r="M33" s="7"/>
      <c r="N33" s="7"/>
      <c r="O33" s="7">
        <f t="shared" si="22"/>
        <v>0</v>
      </c>
      <c r="P33" s="7">
        <f t="shared" si="23"/>
        <v>0</v>
      </c>
      <c r="Q33" s="7">
        <f t="shared" si="24"/>
        <v>0</v>
      </c>
      <c r="R33" s="8">
        <f t="shared" si="25"/>
        <v>0</v>
      </c>
      <c r="S33" s="8">
        <f t="shared" si="26"/>
        <v>0</v>
      </c>
    </row>
    <row r="34" spans="1:19" ht="15" customHeight="1" x14ac:dyDescent="0.25">
      <c r="A34" s="6"/>
      <c r="B34" s="6"/>
      <c r="C34" s="9"/>
      <c r="D34" s="9"/>
      <c r="E34" s="7"/>
      <c r="F34" s="7"/>
      <c r="G34" s="7"/>
      <c r="H34" s="7">
        <f t="shared" si="0"/>
        <v>0</v>
      </c>
      <c r="I34" s="7">
        <f t="shared" si="1"/>
        <v>0</v>
      </c>
      <c r="J34" s="7"/>
      <c r="K34" s="7"/>
      <c r="L34" s="7"/>
      <c r="M34" s="7"/>
      <c r="N34" s="7"/>
      <c r="O34" s="7">
        <f t="shared" si="22"/>
        <v>0</v>
      </c>
      <c r="P34" s="7">
        <f t="shared" si="23"/>
        <v>0</v>
      </c>
      <c r="Q34" s="7">
        <f t="shared" si="24"/>
        <v>0</v>
      </c>
      <c r="R34" s="8">
        <f t="shared" si="25"/>
        <v>0</v>
      </c>
      <c r="S34" s="8">
        <f t="shared" si="26"/>
        <v>0</v>
      </c>
    </row>
    <row r="35" spans="1:19" ht="15" customHeight="1" x14ac:dyDescent="0.25">
      <c r="A35" s="6"/>
      <c r="B35" s="6"/>
      <c r="C35" s="9"/>
      <c r="D35" s="9"/>
      <c r="E35" s="7"/>
      <c r="F35" s="7"/>
      <c r="G35" s="7"/>
      <c r="H35" s="7">
        <f t="shared" si="0"/>
        <v>0</v>
      </c>
      <c r="I35" s="7">
        <f t="shared" si="1"/>
        <v>0</v>
      </c>
      <c r="J35" s="7"/>
      <c r="K35" s="7"/>
      <c r="L35" s="7"/>
      <c r="M35" s="7"/>
      <c r="N35" s="7"/>
      <c r="O35" s="7">
        <f t="shared" si="22"/>
        <v>0</v>
      </c>
      <c r="P35" s="7">
        <f t="shared" si="23"/>
        <v>0</v>
      </c>
      <c r="Q35" s="7">
        <f t="shared" si="24"/>
        <v>0</v>
      </c>
      <c r="R35" s="8">
        <f t="shared" si="25"/>
        <v>0</v>
      </c>
      <c r="S35" s="8">
        <f t="shared" si="26"/>
        <v>0</v>
      </c>
    </row>
    <row r="36" spans="1:19" ht="15" customHeight="1" x14ac:dyDescent="0.25">
      <c r="A36" s="6"/>
      <c r="B36" s="6"/>
      <c r="C36" s="9"/>
      <c r="D36" s="9"/>
      <c r="E36" s="7"/>
      <c r="F36" s="7"/>
      <c r="G36" s="7"/>
      <c r="H36" s="7">
        <f t="shared" si="0"/>
        <v>0</v>
      </c>
      <c r="I36" s="7">
        <f t="shared" si="1"/>
        <v>0</v>
      </c>
      <c r="J36" s="7"/>
      <c r="K36" s="7"/>
      <c r="L36" s="7"/>
      <c r="M36" s="7"/>
      <c r="N36" s="7"/>
      <c r="O36" s="7">
        <f t="shared" si="22"/>
        <v>0</v>
      </c>
      <c r="P36" s="7">
        <f t="shared" si="23"/>
        <v>0</v>
      </c>
      <c r="Q36" s="7">
        <f t="shared" si="24"/>
        <v>0</v>
      </c>
      <c r="R36" s="8">
        <f t="shared" si="25"/>
        <v>0</v>
      </c>
      <c r="S36" s="8">
        <f t="shared" si="26"/>
        <v>0</v>
      </c>
    </row>
    <row r="37" spans="1:19" ht="15" customHeight="1" x14ac:dyDescent="0.25">
      <c r="A37" s="6"/>
      <c r="B37" s="6"/>
      <c r="C37" s="9"/>
      <c r="D37" s="9"/>
      <c r="E37" s="7"/>
      <c r="F37" s="7"/>
      <c r="G37" s="7"/>
      <c r="H37" s="7">
        <f t="shared" si="0"/>
        <v>0</v>
      </c>
      <c r="I37" s="7">
        <f t="shared" si="1"/>
        <v>0</v>
      </c>
      <c r="J37" s="7"/>
      <c r="K37" s="7"/>
      <c r="L37" s="7"/>
      <c r="M37" s="7"/>
      <c r="N37" s="7"/>
      <c r="O37" s="7">
        <f t="shared" ref="O37:O41" si="27">L37+M37+N37</f>
        <v>0</v>
      </c>
      <c r="P37" s="7">
        <f t="shared" ref="P37:P41" si="28">0.8*K37+0.2*O37</f>
        <v>0</v>
      </c>
      <c r="Q37" s="7">
        <f t="shared" ref="Q37:Q41" si="29">INT((P37)*10+0.4)/10</f>
        <v>0</v>
      </c>
      <c r="R37" s="8">
        <f t="shared" ref="R37:R41" si="30">0.4*J37+0.6*Q37</f>
        <v>0</v>
      </c>
      <c r="S37" s="8">
        <f t="shared" ref="S37:S41" si="31">INT((R37)*10+0.4)/10</f>
        <v>0</v>
      </c>
    </row>
    <row r="38" spans="1:19" ht="15" customHeight="1" x14ac:dyDescent="0.25">
      <c r="A38" s="6"/>
      <c r="B38" s="6"/>
      <c r="C38" s="9"/>
      <c r="D38" s="9"/>
      <c r="E38" s="7"/>
      <c r="F38" s="7"/>
      <c r="G38" s="7"/>
      <c r="H38" s="7">
        <f t="shared" si="0"/>
        <v>0</v>
      </c>
      <c r="I38" s="7">
        <f t="shared" si="1"/>
        <v>0</v>
      </c>
      <c r="J38" s="7"/>
      <c r="K38" s="7"/>
      <c r="L38" s="7"/>
      <c r="M38" s="7"/>
      <c r="N38" s="7"/>
      <c r="O38" s="7">
        <f t="shared" si="27"/>
        <v>0</v>
      </c>
      <c r="P38" s="7">
        <f t="shared" si="28"/>
        <v>0</v>
      </c>
      <c r="Q38" s="7">
        <f t="shared" si="29"/>
        <v>0</v>
      </c>
      <c r="R38" s="8">
        <f t="shared" si="30"/>
        <v>0</v>
      </c>
      <c r="S38" s="8">
        <f t="shared" si="31"/>
        <v>0</v>
      </c>
    </row>
    <row r="39" spans="1:19" ht="15" customHeight="1" x14ac:dyDescent="0.25">
      <c r="A39" s="6"/>
      <c r="B39" s="6"/>
      <c r="C39" s="9"/>
      <c r="D39" s="9"/>
      <c r="E39" s="7"/>
      <c r="F39" s="7"/>
      <c r="G39" s="7"/>
      <c r="H39" s="7">
        <f t="shared" si="0"/>
        <v>0</v>
      </c>
      <c r="I39" s="7">
        <f t="shared" si="1"/>
        <v>0</v>
      </c>
      <c r="J39" s="7"/>
      <c r="K39" s="7"/>
      <c r="L39" s="7"/>
      <c r="M39" s="7"/>
      <c r="N39" s="7"/>
      <c r="O39" s="7">
        <f t="shared" si="27"/>
        <v>0</v>
      </c>
      <c r="P39" s="7">
        <f t="shared" si="28"/>
        <v>0</v>
      </c>
      <c r="Q39" s="7">
        <f t="shared" si="29"/>
        <v>0</v>
      </c>
      <c r="R39" s="8">
        <f t="shared" si="30"/>
        <v>0</v>
      </c>
      <c r="S39" s="8">
        <f t="shared" si="31"/>
        <v>0</v>
      </c>
    </row>
    <row r="40" spans="1:19" ht="15" customHeight="1" x14ac:dyDescent="0.25">
      <c r="A40" s="6"/>
      <c r="B40" s="6"/>
      <c r="C40" s="9"/>
      <c r="D40" s="9"/>
      <c r="E40" s="7"/>
      <c r="F40" s="7"/>
      <c r="G40" s="7"/>
      <c r="H40" s="7">
        <f t="shared" si="0"/>
        <v>0</v>
      </c>
      <c r="I40" s="7">
        <f t="shared" si="1"/>
        <v>0</v>
      </c>
      <c r="J40" s="7"/>
      <c r="K40" s="7"/>
      <c r="L40" s="7"/>
      <c r="M40" s="7"/>
      <c r="N40" s="7"/>
      <c r="O40" s="7">
        <f t="shared" si="27"/>
        <v>0</v>
      </c>
      <c r="P40" s="7">
        <f t="shared" si="28"/>
        <v>0</v>
      </c>
      <c r="Q40" s="7">
        <f t="shared" si="29"/>
        <v>0</v>
      </c>
      <c r="R40" s="8">
        <f t="shared" si="30"/>
        <v>0</v>
      </c>
      <c r="S40" s="8">
        <f t="shared" si="31"/>
        <v>0</v>
      </c>
    </row>
    <row r="41" spans="1:19" ht="15" customHeight="1" x14ac:dyDescent="0.25">
      <c r="A41" s="6"/>
      <c r="B41" s="6"/>
      <c r="C41" s="9"/>
      <c r="D41" s="9"/>
      <c r="E41" s="7"/>
      <c r="F41" s="7"/>
      <c r="G41" s="7"/>
      <c r="H41" s="7">
        <f t="shared" si="0"/>
        <v>0</v>
      </c>
      <c r="I41" s="7">
        <f t="shared" si="1"/>
        <v>0</v>
      </c>
      <c r="J41" s="7"/>
      <c r="K41" s="7"/>
      <c r="L41" s="7"/>
      <c r="M41" s="7"/>
      <c r="N41" s="7"/>
      <c r="O41" s="7">
        <f t="shared" si="27"/>
        <v>0</v>
      </c>
      <c r="P41" s="7">
        <f t="shared" si="28"/>
        <v>0</v>
      </c>
      <c r="Q41" s="7">
        <f t="shared" si="29"/>
        <v>0</v>
      </c>
      <c r="R41" s="8">
        <f t="shared" si="30"/>
        <v>0</v>
      </c>
      <c r="S41" s="8">
        <f t="shared" si="31"/>
        <v>0</v>
      </c>
    </row>
    <row r="42" spans="1:19" ht="15" customHeight="1" x14ac:dyDescent="0.25">
      <c r="A42" s="6"/>
      <c r="B42" s="6"/>
      <c r="C42" s="9"/>
      <c r="D42" s="9"/>
      <c r="E42" s="7"/>
      <c r="F42" s="7"/>
      <c r="G42" s="7"/>
      <c r="H42" s="7">
        <f t="shared" si="0"/>
        <v>0</v>
      </c>
      <c r="I42" s="7">
        <f t="shared" si="1"/>
        <v>0</v>
      </c>
      <c r="J42" s="7"/>
      <c r="K42" s="7"/>
      <c r="L42" s="7"/>
      <c r="M42" s="7"/>
      <c r="N42" s="7"/>
      <c r="O42" s="7">
        <f t="shared" ref="O42:O46" si="32">L42+M42+N42</f>
        <v>0</v>
      </c>
      <c r="P42" s="7">
        <f t="shared" ref="P42:P46" si="33">0.8*K42+0.2*O42</f>
        <v>0</v>
      </c>
      <c r="Q42" s="7">
        <f t="shared" ref="Q42:Q46" si="34">INT((P42)*10+0.4)/10</f>
        <v>0</v>
      </c>
      <c r="R42" s="8">
        <f t="shared" ref="R42:R46" si="35">0.4*J42+0.6*Q42</f>
        <v>0</v>
      </c>
      <c r="S42" s="8">
        <f t="shared" ref="S42:S46" si="36">INT((R42)*10+0.4)/10</f>
        <v>0</v>
      </c>
    </row>
    <row r="43" spans="1:19" ht="15" customHeight="1" x14ac:dyDescent="0.25">
      <c r="A43" s="6"/>
      <c r="B43" s="6"/>
      <c r="C43" s="9"/>
      <c r="D43" s="9"/>
      <c r="E43" s="7"/>
      <c r="F43" s="7"/>
      <c r="G43" s="7"/>
      <c r="H43" s="7">
        <f t="shared" si="0"/>
        <v>0</v>
      </c>
      <c r="I43" s="7">
        <f t="shared" si="1"/>
        <v>0</v>
      </c>
      <c r="J43" s="7"/>
      <c r="K43" s="7"/>
      <c r="L43" s="7"/>
      <c r="M43" s="7"/>
      <c r="N43" s="7"/>
      <c r="O43" s="7">
        <f t="shared" si="32"/>
        <v>0</v>
      </c>
      <c r="P43" s="7">
        <f t="shared" si="33"/>
        <v>0</v>
      </c>
      <c r="Q43" s="7">
        <f t="shared" si="34"/>
        <v>0</v>
      </c>
      <c r="R43" s="8">
        <f t="shared" si="35"/>
        <v>0</v>
      </c>
      <c r="S43" s="8">
        <f t="shared" si="36"/>
        <v>0</v>
      </c>
    </row>
    <row r="44" spans="1:19" ht="15" customHeight="1" x14ac:dyDescent="0.25">
      <c r="A44" s="11"/>
      <c r="B44" s="11"/>
      <c r="C44" s="11"/>
      <c r="D44" s="11"/>
      <c r="E44" s="14"/>
      <c r="F44" s="14"/>
      <c r="G44" s="14"/>
      <c r="H44" s="14"/>
      <c r="I44" s="14">
        <f t="shared" ref="I44:I46" si="37">E44+H44</f>
        <v>0</v>
      </c>
      <c r="J44" s="14"/>
      <c r="K44" s="14"/>
      <c r="L44" s="14"/>
      <c r="M44" s="14"/>
      <c r="N44" s="14"/>
      <c r="O44" s="14">
        <f t="shared" si="32"/>
        <v>0</v>
      </c>
      <c r="P44" s="14">
        <f t="shared" si="33"/>
        <v>0</v>
      </c>
      <c r="Q44" s="14">
        <f t="shared" si="34"/>
        <v>0</v>
      </c>
      <c r="R44" s="15">
        <f t="shared" si="35"/>
        <v>0</v>
      </c>
      <c r="S44" s="15">
        <f t="shared" si="36"/>
        <v>0</v>
      </c>
    </row>
    <row r="45" spans="1:19" ht="15" customHeight="1" x14ac:dyDescent="0.25">
      <c r="A45" s="11"/>
      <c r="B45" s="11"/>
      <c r="C45" s="11"/>
      <c r="D45" s="11"/>
      <c r="E45" s="14"/>
      <c r="F45" s="14"/>
      <c r="G45" s="14"/>
      <c r="H45" s="14"/>
      <c r="I45" s="14">
        <f>E45</f>
        <v>0</v>
      </c>
      <c r="J45" s="14"/>
      <c r="K45" s="14"/>
      <c r="L45" s="14"/>
      <c r="M45" s="14"/>
      <c r="N45" s="14"/>
      <c r="O45" s="14">
        <f t="shared" si="32"/>
        <v>0</v>
      </c>
      <c r="P45" s="14">
        <f t="shared" si="33"/>
        <v>0</v>
      </c>
      <c r="Q45" s="14">
        <f t="shared" si="34"/>
        <v>0</v>
      </c>
      <c r="R45" s="15">
        <f t="shared" si="35"/>
        <v>0</v>
      </c>
      <c r="S45" s="15">
        <f t="shared" si="36"/>
        <v>0</v>
      </c>
    </row>
    <row r="46" spans="1:19" ht="15" customHeight="1" x14ac:dyDescent="0.25">
      <c r="A46" s="11"/>
      <c r="B46" s="11"/>
      <c r="C46" s="11"/>
      <c r="D46" s="11"/>
      <c r="E46" s="14"/>
      <c r="F46" s="14"/>
      <c r="G46" s="14"/>
      <c r="H46" s="14"/>
      <c r="I46" s="14">
        <f t="shared" si="37"/>
        <v>0</v>
      </c>
      <c r="J46" s="14"/>
      <c r="K46" s="14"/>
      <c r="L46" s="14"/>
      <c r="M46" s="14"/>
      <c r="N46" s="14"/>
      <c r="O46" s="14">
        <f t="shared" si="32"/>
        <v>0</v>
      </c>
      <c r="P46" s="14">
        <f t="shared" si="33"/>
        <v>0</v>
      </c>
      <c r="Q46" s="14">
        <f t="shared" si="34"/>
        <v>0</v>
      </c>
      <c r="R46" s="15">
        <f t="shared" si="35"/>
        <v>0</v>
      </c>
      <c r="S46" s="15">
        <f t="shared" si="36"/>
        <v>0</v>
      </c>
    </row>
    <row r="47" spans="1:19" ht="15" customHeight="1" x14ac:dyDescent="0.25">
      <c r="A47" s="11"/>
      <c r="B47" s="11"/>
      <c r="C47" s="11"/>
      <c r="D47" s="11"/>
      <c r="E47" s="14"/>
      <c r="F47" s="14"/>
      <c r="G47" s="14"/>
      <c r="H47" s="14"/>
      <c r="I47" s="14">
        <f>H47</f>
        <v>0</v>
      </c>
      <c r="J47" s="14"/>
      <c r="K47" s="14"/>
      <c r="L47" s="14"/>
      <c r="M47" s="14"/>
      <c r="N47" s="14"/>
      <c r="O47" s="14">
        <f t="shared" ref="O47" si="38">L47+M47+N47</f>
        <v>0</v>
      </c>
      <c r="P47" s="14">
        <f t="shared" ref="P47" si="39">0.8*K47+0.2*O47</f>
        <v>0</v>
      </c>
      <c r="Q47" s="14">
        <f t="shared" ref="Q47" si="40">INT((P47)*10+0.4)/10</f>
        <v>0</v>
      </c>
      <c r="R47" s="15">
        <f t="shared" ref="R47" si="41">0.4*J47+0.6*Q47</f>
        <v>0</v>
      </c>
      <c r="S47" s="15">
        <f t="shared" ref="S47" si="42">INT((R47)*10+0.4)/10</f>
        <v>0</v>
      </c>
    </row>
    <row r="48" spans="1:19" ht="15" customHeight="1" x14ac:dyDescent="0.25">
      <c r="A48" s="11"/>
      <c r="B48" s="11"/>
      <c r="C48" s="11"/>
      <c r="D48" s="11"/>
      <c r="E48" s="13"/>
      <c r="F48" s="13"/>
      <c r="G48" s="13"/>
      <c r="H48" s="13"/>
      <c r="I48" s="13"/>
      <c r="J48" s="14"/>
      <c r="K48" s="14"/>
      <c r="L48" s="14"/>
      <c r="M48" s="14"/>
      <c r="N48" s="14"/>
      <c r="O48" s="14"/>
      <c r="P48" s="14"/>
      <c r="Q48" s="14"/>
      <c r="R48" s="15"/>
      <c r="S48" s="15"/>
    </row>
    <row r="50" spans="3:4" ht="15" customHeight="1" x14ac:dyDescent="0.2">
      <c r="C50" s="1" t="s">
        <v>17</v>
      </c>
      <c r="D50" s="1" t="s">
        <v>18</v>
      </c>
    </row>
    <row r="51" spans="3:4" ht="15" customHeight="1" x14ac:dyDescent="0.2">
      <c r="D51" s="1" t="s">
        <v>19</v>
      </c>
    </row>
  </sheetData>
  <autoFilter ref="A1:S47">
    <sortState ref="A2:R28">
      <sortCondition ref="D2:D28"/>
    </sortState>
  </autoFilter>
  <conditionalFormatting sqref="R2:S4 R6:S13 R15:S18 R20:S20 R22:S22 R24:S24 R26:S26 R28:S28 R30:S30 R32:S32 R34:S34 R36:S36 R38:S38 R40:S40 R42:S42 R44:S44 R46:S48">
    <cfRule type="cellIs" dxfId="7" priority="9" stopIfTrue="1" operator="greaterThanOrEqual">
      <formula>6</formula>
    </cfRule>
    <cfRule type="cellIs" dxfId="6" priority="10" stopIfTrue="1" operator="lessThan">
      <formula>6</formula>
    </cfRule>
  </conditionalFormatting>
  <conditionalFormatting sqref="R5:S5">
    <cfRule type="cellIs" dxfId="5" priority="5" stopIfTrue="1" operator="greaterThanOrEqual">
      <formula>6</formula>
    </cfRule>
    <cfRule type="cellIs" dxfId="4" priority="6" stopIfTrue="1" operator="lessThan">
      <formula>6</formula>
    </cfRule>
  </conditionalFormatting>
  <conditionalFormatting sqref="R14:S14">
    <cfRule type="cellIs" dxfId="3" priority="3" stopIfTrue="1" operator="greaterThanOrEqual">
      <formula>6</formula>
    </cfRule>
    <cfRule type="cellIs" dxfId="2" priority="4" stopIfTrue="1" operator="lessThan">
      <formula>6</formula>
    </cfRule>
  </conditionalFormatting>
  <conditionalFormatting sqref="R19:S19 R21:S21 R23:S23 R25:S25 R27:S27 R29:S29 R31:S31 R33:S33 R35:S35 R37:S37 R39:S39 R41:S41 R43:S43 R45:S45">
    <cfRule type="cellIs" dxfId="1" priority="1" stopIfTrue="1" operator="greaterThanOrEqual">
      <formula>6</formula>
    </cfRule>
    <cfRule type="cellIs" dxfId="0" priority="2" stopIfTrue="1" operator="lessThan">
      <formula>6</formula>
    </cfRule>
  </conditionalFormatting>
  <pageMargins left="0.75" right="0.75" top="1" bottom="1" header="0.5" footer="0.5"/>
  <pageSetup paperSize="9" scale="55" orientation="portrait" r:id="rId1"/>
  <headerFooter>
    <oddHeader>&amp;R&amp;"Calibri,Regular"&amp;11&amp;K00000014/04/14 18:11	01EP5M-Metro	&amp;P</oddHeader>
    <oddFooter>&amp;L&amp;"Helvetica,Regular"&amp;12&amp;K000000&amp;P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2_sem</vt:lpstr>
      <vt:lpstr>3_sem</vt:lpstr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Cristiano TM</cp:lastModifiedBy>
  <cp:lastPrinted>2015-04-13T04:31:49Z</cp:lastPrinted>
  <dcterms:created xsi:type="dcterms:W3CDTF">2014-06-05T21:16:13Z</dcterms:created>
  <dcterms:modified xsi:type="dcterms:W3CDTF">2015-04-17T02:53:21Z</dcterms:modified>
</cp:coreProperties>
</file>