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6\2_Semestre_Disciplinas\Alunos\Unian\"/>
    </mc:Choice>
  </mc:AlternateContent>
  <bookViews>
    <workbookView xWindow="0" yWindow="45" windowWidth="15960" windowHeight="11760" tabRatio="705"/>
  </bookViews>
  <sheets>
    <sheet name="5_sem" sheetId="33" r:id="rId1"/>
    <sheet name="6_sem" sheetId="17" r:id="rId2"/>
  </sheets>
  <definedNames>
    <definedName name="_xlnm._FilterDatabase" localSheetId="0" hidden="1">'5_sem'!$A$1:$T$35</definedName>
    <definedName name="_xlnm._FilterDatabase" localSheetId="1" hidden="1">'6_sem'!$A$1:$T$40</definedName>
  </definedNames>
  <calcPr calcId="171027"/>
</workbook>
</file>

<file path=xl/calcChain.xml><?xml version="1.0" encoding="utf-8"?>
<calcChain xmlns="http://schemas.openxmlformats.org/spreadsheetml/2006/main">
  <c r="T22" i="33" l="1"/>
  <c r="T20" i="33"/>
  <c r="T23" i="33"/>
  <c r="Q22" i="33"/>
  <c r="S22" i="33" s="1"/>
  <c r="Q17" i="33" l="1"/>
  <c r="S17" i="33" s="1"/>
  <c r="I17" i="33"/>
  <c r="J17" i="33" s="1"/>
  <c r="T17" i="33" s="1"/>
  <c r="Q2" i="33"/>
  <c r="Q11" i="17"/>
  <c r="Q12" i="17"/>
  <c r="Q13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14" i="17"/>
  <c r="Q8" i="17"/>
  <c r="Q37" i="17"/>
  <c r="Q38" i="17"/>
  <c r="Q39" i="17"/>
  <c r="Q40" i="17"/>
  <c r="Q15" i="17"/>
  <c r="Q3" i="17"/>
  <c r="Q4" i="17"/>
  <c r="Q5" i="17"/>
  <c r="Q6" i="17"/>
  <c r="Q7" i="17"/>
  <c r="Q9" i="17"/>
  <c r="Q10" i="17"/>
  <c r="Q2" i="17"/>
  <c r="Q13" i="33"/>
  <c r="Q14" i="33"/>
  <c r="Q15" i="33"/>
  <c r="Q16" i="33"/>
  <c r="Q18" i="33"/>
  <c r="Q20" i="33"/>
  <c r="Q19" i="33"/>
  <c r="Q23" i="33"/>
  <c r="Q3" i="33"/>
  <c r="Q4" i="33"/>
  <c r="Q5" i="33"/>
  <c r="Q6" i="33"/>
  <c r="Q7" i="33"/>
  <c r="Q8" i="33"/>
  <c r="Q9" i="33"/>
  <c r="Q10" i="33"/>
  <c r="Q11" i="33"/>
  <c r="Q12" i="33"/>
  <c r="R42" i="17"/>
  <c r="S7" i="33" l="1"/>
  <c r="S8" i="33"/>
  <c r="T8" i="33" s="1"/>
  <c r="S9" i="33"/>
  <c r="S10" i="33"/>
  <c r="S11" i="33"/>
  <c r="S12" i="33"/>
  <c r="S13" i="33"/>
  <c r="S14" i="33"/>
  <c r="S15" i="33"/>
  <c r="S16" i="33"/>
  <c r="S18" i="33"/>
  <c r="S20" i="33"/>
  <c r="I23" i="17" l="1"/>
  <c r="J23" i="17" s="1"/>
  <c r="I24" i="17"/>
  <c r="I25" i="17"/>
  <c r="J25" i="17" s="1"/>
  <c r="I26" i="17"/>
  <c r="J26" i="17" s="1"/>
  <c r="I27" i="17"/>
  <c r="J27" i="17" s="1"/>
  <c r="J24" i="17"/>
  <c r="S22" i="17"/>
  <c r="S24" i="17"/>
  <c r="T24" i="17" s="1"/>
  <c r="S27" i="17"/>
  <c r="S28" i="17"/>
  <c r="S29" i="17"/>
  <c r="S30" i="17"/>
  <c r="S31" i="17"/>
  <c r="S32" i="17"/>
  <c r="S33" i="17"/>
  <c r="S23" i="17"/>
  <c r="S25" i="17"/>
  <c r="S26" i="17"/>
  <c r="S14" i="17"/>
  <c r="S15" i="17"/>
  <c r="S8" i="17"/>
  <c r="S39" i="17"/>
  <c r="T23" i="17" l="1"/>
  <c r="T27" i="17"/>
  <c r="T26" i="17"/>
  <c r="T25" i="17"/>
  <c r="I18" i="33"/>
  <c r="J18" i="33" s="1"/>
  <c r="T18" i="33" s="1"/>
  <c r="I16" i="33"/>
  <c r="J16" i="33" s="1"/>
  <c r="T16" i="33" s="1"/>
  <c r="I12" i="33"/>
  <c r="J12" i="33" s="1"/>
  <c r="T12" i="33" s="1"/>
  <c r="I10" i="33"/>
  <c r="J10" i="33" s="1"/>
  <c r="T10" i="33" s="1"/>
  <c r="S5" i="33"/>
  <c r="I5" i="33"/>
  <c r="J5" i="33" s="1"/>
  <c r="I32" i="17"/>
  <c r="J32" i="17" s="1"/>
  <c r="T32" i="17" s="1"/>
  <c r="I3" i="17"/>
  <c r="I4" i="17"/>
  <c r="I5" i="17"/>
  <c r="I6" i="17"/>
  <c r="I7" i="17"/>
  <c r="I9" i="17"/>
  <c r="I10" i="17"/>
  <c r="I11" i="17"/>
  <c r="I12" i="17"/>
  <c r="I37" i="17"/>
  <c r="J37" i="17" s="1"/>
  <c r="I13" i="17"/>
  <c r="I16" i="17"/>
  <c r="I17" i="17"/>
  <c r="I18" i="17"/>
  <c r="I19" i="17"/>
  <c r="I20" i="17"/>
  <c r="I21" i="17"/>
  <c r="I22" i="17"/>
  <c r="I28" i="17"/>
  <c r="J28" i="17" s="1"/>
  <c r="T28" i="17" s="1"/>
  <c r="I29" i="17"/>
  <c r="I30" i="17"/>
  <c r="I31" i="17"/>
  <c r="I33" i="17"/>
  <c r="I34" i="17"/>
  <c r="I35" i="17"/>
  <c r="I36" i="17"/>
  <c r="I14" i="17"/>
  <c r="J14" i="17" s="1"/>
  <c r="T14" i="17" s="1"/>
  <c r="I8" i="17"/>
  <c r="J8" i="17" s="1"/>
  <c r="T8" i="17" s="1"/>
  <c r="I38" i="17"/>
  <c r="J38" i="17" s="1"/>
  <c r="I39" i="17"/>
  <c r="J39" i="17" s="1"/>
  <c r="T39" i="17" s="1"/>
  <c r="I40" i="17"/>
  <c r="J40" i="17" s="1"/>
  <c r="I15" i="17"/>
  <c r="J15" i="17" s="1"/>
  <c r="T15" i="17" s="1"/>
  <c r="I2" i="17"/>
  <c r="I3" i="33"/>
  <c r="I4" i="33"/>
  <c r="I6" i="33"/>
  <c r="I7" i="33"/>
  <c r="I9" i="33"/>
  <c r="I11" i="33"/>
  <c r="I13" i="33"/>
  <c r="I14" i="33"/>
  <c r="J14" i="33" s="1"/>
  <c r="T14" i="33" s="1"/>
  <c r="I15" i="33"/>
  <c r="I19" i="33"/>
  <c r="I22" i="33"/>
  <c r="I20" i="33"/>
  <c r="I23" i="33"/>
  <c r="I2" i="33"/>
  <c r="J2" i="33" s="1"/>
  <c r="T5" i="33" l="1"/>
  <c r="J3" i="17"/>
  <c r="J5" i="17"/>
  <c r="J9" i="17"/>
  <c r="J13" i="17"/>
  <c r="J16" i="17"/>
  <c r="J17" i="17"/>
  <c r="J18" i="17"/>
  <c r="J19" i="17"/>
  <c r="J20" i="17"/>
  <c r="J22" i="17"/>
  <c r="T22" i="17" s="1"/>
  <c r="J30" i="17"/>
  <c r="T30" i="17" s="1"/>
  <c r="J31" i="17"/>
  <c r="T31" i="17" s="1"/>
  <c r="J33" i="17"/>
  <c r="T33" i="17" s="1"/>
  <c r="J34" i="17"/>
  <c r="J36" i="17"/>
  <c r="J35" i="17"/>
  <c r="S3" i="17"/>
  <c r="S4" i="17"/>
  <c r="S5" i="17"/>
  <c r="S6" i="17"/>
  <c r="S7" i="17"/>
  <c r="S9" i="17"/>
  <c r="S10" i="17"/>
  <c r="S11" i="17"/>
  <c r="S12" i="17"/>
  <c r="S37" i="17"/>
  <c r="T37" i="17" s="1"/>
  <c r="S13" i="17"/>
  <c r="T13" i="17" s="1"/>
  <c r="S16" i="17"/>
  <c r="S17" i="17"/>
  <c r="S18" i="17"/>
  <c r="S19" i="17"/>
  <c r="S20" i="17"/>
  <c r="S21" i="17"/>
  <c r="S34" i="17"/>
  <c r="T34" i="17" s="1"/>
  <c r="S36" i="17"/>
  <c r="S38" i="17"/>
  <c r="S40" i="17"/>
  <c r="T40" i="17" s="1"/>
  <c r="S35" i="17"/>
  <c r="J21" i="17"/>
  <c r="J4" i="17"/>
  <c r="J6" i="17"/>
  <c r="J7" i="17"/>
  <c r="J10" i="17"/>
  <c r="J11" i="17"/>
  <c r="J12" i="17"/>
  <c r="S2" i="17"/>
  <c r="S3" i="33"/>
  <c r="S4" i="33"/>
  <c r="S6" i="33"/>
  <c r="S19" i="33"/>
  <c r="S23" i="33"/>
  <c r="J3" i="33"/>
  <c r="J4" i="33"/>
  <c r="J6" i="33"/>
  <c r="J7" i="33"/>
  <c r="T7" i="33" s="1"/>
  <c r="J9" i="33"/>
  <c r="T9" i="33" s="1"/>
  <c r="J11" i="33"/>
  <c r="T11" i="33" s="1"/>
  <c r="J13" i="33"/>
  <c r="T13" i="33" s="1"/>
  <c r="J15" i="33"/>
  <c r="T15" i="33" s="1"/>
  <c r="J19" i="33"/>
  <c r="J22" i="33"/>
  <c r="J20" i="33"/>
  <c r="J23" i="33"/>
  <c r="S2" i="33"/>
  <c r="T20" i="17" l="1"/>
  <c r="T18" i="17"/>
  <c r="T12" i="17"/>
  <c r="T16" i="17"/>
  <c r="T17" i="17"/>
  <c r="T35" i="17"/>
  <c r="T19" i="17"/>
  <c r="T21" i="17"/>
  <c r="T4" i="33"/>
  <c r="T19" i="33"/>
  <c r="T3" i="33"/>
  <c r="T38" i="17"/>
  <c r="T7" i="17"/>
  <c r="T4" i="17"/>
  <c r="T11" i="17"/>
  <c r="T10" i="17"/>
  <c r="T6" i="17"/>
  <c r="T3" i="17"/>
  <c r="T36" i="17"/>
  <c r="T5" i="17"/>
  <c r="T9" i="17"/>
  <c r="T6" i="33"/>
  <c r="J29" i="17" l="1"/>
  <c r="T29" i="17" s="1"/>
  <c r="E43" i="17" l="1"/>
  <c r="E24" i="33"/>
  <c r="T2" i="33"/>
  <c r="J2" i="17"/>
  <c r="T2" i="17" s="1"/>
  <c r="J24" i="33" l="1"/>
  <c r="J43" i="17"/>
  <c r="S24" i="33"/>
</calcChain>
</file>

<file path=xl/sharedStrings.xml><?xml version="1.0" encoding="utf-8"?>
<sst xmlns="http://schemas.openxmlformats.org/spreadsheetml/2006/main" count="108" uniqueCount="84">
  <si>
    <t>nord</t>
  </si>
  <si>
    <t>Nome</t>
  </si>
  <si>
    <t>Média</t>
  </si>
  <si>
    <t>Média final</t>
  </si>
  <si>
    <t>Média B2</t>
  </si>
  <si>
    <t>Grupo</t>
  </si>
  <si>
    <t>Média B1</t>
  </si>
  <si>
    <t>ATPS</t>
  </si>
  <si>
    <t>RA</t>
  </si>
  <si>
    <t>Legenda:</t>
  </si>
  <si>
    <t>A- Ausente</t>
  </si>
  <si>
    <t>NE- Não Entregou</t>
  </si>
  <si>
    <t>Lista 1</t>
  </si>
  <si>
    <t>Prova B1</t>
  </si>
  <si>
    <t>ALEXANDRE EDISON DA CRUZ SILVA</t>
  </si>
  <si>
    <t>ANDERSON NETO DA SILVA</t>
  </si>
  <si>
    <t>BLAS VINICIUS ARANEDA BARAHANA</t>
  </si>
  <si>
    <t>CLAUDIO HENRIQUE ANDRADE PICININ</t>
  </si>
  <si>
    <t>FERNANDO ALBERTO GOMES DA SILVA</t>
  </si>
  <si>
    <t>LEONARDO RAMALHO DE SOUZA</t>
  </si>
  <si>
    <t>MAIKEL VIEIRA</t>
  </si>
  <si>
    <t>AFONSO CELSO VIEIRA</t>
  </si>
  <si>
    <t>Alexandre Oliveira dos santos</t>
  </si>
  <si>
    <t>Carlos Alberto Zago</t>
  </si>
  <si>
    <t>CLEZIO SILVA DIAS</t>
  </si>
  <si>
    <t>DIEGO DE JESUS KUBO</t>
  </si>
  <si>
    <t>Edson Vieira</t>
  </si>
  <si>
    <t>FRANK NELSON FERREIRA VENCHE</t>
  </si>
  <si>
    <t>Gabriel Batista Soares Coelho</t>
  </si>
  <si>
    <t>Igor Fernando dos Santos</t>
  </si>
  <si>
    <t>João Vagner da Silva</t>
  </si>
  <si>
    <t>Juliano Rodrigo Pereira</t>
  </si>
  <si>
    <t>Lucas Luan de Souza</t>
  </si>
  <si>
    <t>Luis Henrique Testine</t>
  </si>
  <si>
    <t>Marcelo Kaique Ferreira Polieri</t>
  </si>
  <si>
    <t>PEDRO EDUARDO LOURENA</t>
  </si>
  <si>
    <t>Roberto Ferezin Raposo</t>
  </si>
  <si>
    <t>Wagner de Souza Rufino</t>
  </si>
  <si>
    <t>Wagner João da Silva</t>
  </si>
  <si>
    <t>WILLIAM SILVA DE OLIVEIRA</t>
  </si>
  <si>
    <t>Erick Fraulini Anacleto</t>
  </si>
  <si>
    <t>Thiago dos Santos Costa</t>
  </si>
  <si>
    <t>Anderson Marinho Rodrigues</t>
  </si>
  <si>
    <t>Fábio Aparecido Pitão</t>
  </si>
  <si>
    <t>André Aparecido Rodrigues</t>
  </si>
  <si>
    <t>Edcarlos Batista de Souza</t>
  </si>
  <si>
    <t>Denilson Crisóstomo de Souza</t>
  </si>
  <si>
    <t>Márcio José Naloto Venâncio</t>
  </si>
  <si>
    <t>Ramon Feitosa Santos</t>
  </si>
  <si>
    <t>Robson de Oliveira</t>
  </si>
  <si>
    <t>Daniel de Souza Santos</t>
  </si>
  <si>
    <t>Alexandre Rodrigues Freitas</t>
  </si>
  <si>
    <t>Francisco Elissandro Lopes Batista</t>
  </si>
  <si>
    <t>Thiago Augusto Mendes</t>
  </si>
  <si>
    <t>William Cesar Melo Sales</t>
  </si>
  <si>
    <t>Thiago Henrique Dias</t>
  </si>
  <si>
    <t>Emílio Lazaro de Aquino</t>
  </si>
  <si>
    <t>Lista 2</t>
  </si>
  <si>
    <t>Lista 3</t>
  </si>
  <si>
    <t>Prova B2</t>
  </si>
  <si>
    <t>Carlos Henrique Paes Pedersini</t>
  </si>
  <si>
    <t>Johny Cardoso do Nascimento</t>
  </si>
  <si>
    <t>Josemario Antonio da Silva</t>
  </si>
  <si>
    <t>Felipe de Souza Ferreira Brandão</t>
  </si>
  <si>
    <t>Francisco das Chagas de Sousa e Silva</t>
  </si>
  <si>
    <t>Renan Garcia Simão</t>
  </si>
  <si>
    <t>Marcos Baran Conceição</t>
  </si>
  <si>
    <t>Geison Silva Oliveira</t>
  </si>
  <si>
    <t>Ricardo Santos Silva de Carvalho</t>
  </si>
  <si>
    <t>Leonardo Portes Adami</t>
  </si>
  <si>
    <t>Danilo Ananias dos Santos</t>
  </si>
  <si>
    <t>Lab1</t>
  </si>
  <si>
    <t>Vinicius Ventura</t>
  </si>
  <si>
    <t>Cicero Antonio dos Santos</t>
  </si>
  <si>
    <t>Manuel Terto Pereira Pastana</t>
  </si>
  <si>
    <t>Ladmídilson Paiva</t>
  </si>
  <si>
    <t>Lucas Prado da Silva</t>
  </si>
  <si>
    <t>William Santos França</t>
  </si>
  <si>
    <t>TRAFO</t>
  </si>
  <si>
    <t>Relatório B2</t>
  </si>
  <si>
    <t>Relatório Trafo</t>
  </si>
  <si>
    <t>Trafo</t>
  </si>
  <si>
    <t>Bônus</t>
  </si>
  <si>
    <t>Robô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</si>
</sst>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  <font>
      <sz val="12"/>
      <color rgb="FFFF0000"/>
      <name val="Verdana"/>
      <family val="2"/>
    </font>
    <font>
      <sz val="7"/>
      <color rgb="FF00000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0" fontId="5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0" fontId="5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/>
    <xf numFmtId="0" fontId="1" fillId="2" borderId="3" xfId="0" applyNumberFormat="1" applyFont="1" applyFill="1" applyBorder="1" applyAlignment="1"/>
    <xf numFmtId="0" fontId="6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/>
    </xf>
    <xf numFmtId="0" fontId="7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4" fontId="3" fillId="4" borderId="0" xfId="0" applyNumberFormat="1" applyFont="1" applyFill="1" applyAlignment="1">
      <alignment vertical="top" wrapText="1"/>
    </xf>
    <xf numFmtId="2" fontId="1" fillId="3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/>
    <xf numFmtId="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6" fillId="3" borderId="1" xfId="0" applyNumberFormat="1" applyFont="1" applyFill="1" applyBorder="1" applyAlignment="1"/>
    <xf numFmtId="0" fontId="7" fillId="3" borderId="0" xfId="0" applyNumberFormat="1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4" fontId="9" fillId="4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4" fontId="1" fillId="4" borderId="0" xfId="0" applyNumberFormat="1" applyFont="1" applyFill="1" applyAlignment="1">
      <alignment vertical="top" wrapText="1"/>
    </xf>
    <xf numFmtId="4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3F3F3F"/>
      <rgbColor rgb="00EEECE1"/>
      <rgbColor rgb="00FFC000"/>
      <rgbColor rgb="00FFFF00"/>
      <rgbColor rgb="00B8CCE4"/>
      <rgbColor rgb="00DBE5F1"/>
      <rgbColor rgb="00FDE9D9"/>
      <rgbColor rgb="0092CDDC"/>
      <rgbColor rgb="00D6E3BC"/>
      <rgbColor rgb="00C2D69B"/>
      <rgbColor rgb="0000B050"/>
      <rgbColor rgb="00AAAAAA"/>
      <rgbColor rgb="00DAEEF3"/>
      <rgbColor rgb="00FABF8F"/>
      <rgbColor rgb="00000000"/>
      <rgbColor rgb="0000B0F0"/>
      <rgbColor rgb="00FF0000"/>
      <rgbColor rgb="00006100"/>
      <rgbColor rgb="00748C42"/>
      <rgbColor rgb="00DAEAF4"/>
      <rgbColor rgb="00FCF5D5"/>
      <rgbColor rgb="00E1F2D7"/>
      <rgbColor rgb="00D8D8D8"/>
      <rgbColor rgb="00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X39"/>
  <sheetViews>
    <sheetView showGridLines="0" tabSelected="1" workbookViewId="0">
      <pane xSplit="4" ySplit="1" topLeftCell="I11" activePane="bottomRight" state="frozen"/>
      <selection pane="topRight" activeCell="F1" sqref="F1"/>
      <selection pane="bottomLeft" activeCell="A2" sqref="A2"/>
      <selection pane="bottomRight" activeCell="T23" sqref="T23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7.296875" style="1" customWidth="1"/>
    <col min="5" max="5" width="8.59765625" style="25" customWidth="1"/>
    <col min="6" max="6" width="9.8984375" style="19" customWidth="1"/>
    <col min="7" max="8" width="9" style="1" customWidth="1"/>
    <col min="9" max="9" width="7" style="1" customWidth="1"/>
    <col min="10" max="10" width="8.09765625" style="25" customWidth="1"/>
    <col min="11" max="11" width="6" style="1" customWidth="1"/>
    <col min="12" max="12" width="7.19921875" style="1" customWidth="1"/>
    <col min="13" max="13" width="8.19921875" style="1" customWidth="1"/>
    <col min="14" max="16" width="6" style="1" customWidth="1"/>
    <col min="17" max="17" width="6" style="25" customWidth="1"/>
    <col min="18" max="19" width="6.59765625" style="25" customWidth="1"/>
    <col min="20" max="255" width="6.59765625" style="1" customWidth="1"/>
    <col min="256" max="16384" width="6.59765625" style="2"/>
  </cols>
  <sheetData>
    <row r="1" spans="1:258" ht="33.75" customHeight="1" x14ac:dyDescent="0.2">
      <c r="A1" s="3" t="s">
        <v>5</v>
      </c>
      <c r="B1" s="3" t="s">
        <v>0</v>
      </c>
      <c r="C1" s="32" t="s">
        <v>8</v>
      </c>
      <c r="D1" s="32" t="s">
        <v>1</v>
      </c>
      <c r="E1" s="23" t="s">
        <v>13</v>
      </c>
      <c r="F1" s="28" t="s">
        <v>12</v>
      </c>
      <c r="G1" s="3" t="s">
        <v>57</v>
      </c>
      <c r="H1" s="3" t="s">
        <v>71</v>
      </c>
      <c r="I1" s="3" t="s">
        <v>7</v>
      </c>
      <c r="J1" s="23" t="s">
        <v>6</v>
      </c>
      <c r="K1" s="4" t="s">
        <v>81</v>
      </c>
      <c r="L1" s="4" t="s">
        <v>80</v>
      </c>
      <c r="M1" s="4" t="s">
        <v>79</v>
      </c>
      <c r="N1" s="4" t="s">
        <v>58</v>
      </c>
      <c r="O1" s="4" t="s">
        <v>83</v>
      </c>
      <c r="P1" s="4" t="s">
        <v>82</v>
      </c>
      <c r="Q1" s="58" t="s">
        <v>7</v>
      </c>
      <c r="R1" s="23" t="s">
        <v>59</v>
      </c>
      <c r="S1" s="23" t="s">
        <v>4</v>
      </c>
      <c r="T1" s="5" t="s">
        <v>3</v>
      </c>
    </row>
    <row r="2" spans="1:258" s="20" customFormat="1" ht="12.75" customHeight="1" x14ac:dyDescent="0.25">
      <c r="A2" s="16"/>
      <c r="B2" s="30">
        <v>1</v>
      </c>
      <c r="C2" s="56">
        <v>9911154415</v>
      </c>
      <c r="D2" s="56" t="s">
        <v>14</v>
      </c>
      <c r="E2" s="44">
        <v>2.25</v>
      </c>
      <c r="F2" s="26">
        <v>1</v>
      </c>
      <c r="G2" s="26">
        <v>1</v>
      </c>
      <c r="H2" s="26">
        <v>1</v>
      </c>
      <c r="I2" s="53">
        <f>F2+G2+H2</f>
        <v>3</v>
      </c>
      <c r="J2" s="43">
        <f>E2+I2</f>
        <v>5.25</v>
      </c>
      <c r="K2" s="18">
        <v>1.5</v>
      </c>
      <c r="L2" s="18">
        <v>0.5</v>
      </c>
      <c r="M2" s="18">
        <v>0.5</v>
      </c>
      <c r="N2" s="18">
        <v>0.5</v>
      </c>
      <c r="O2" s="18"/>
      <c r="P2" s="18"/>
      <c r="Q2" s="24">
        <f>K2+L2+M2+N2+O2+P2</f>
        <v>3</v>
      </c>
      <c r="R2" s="24">
        <v>4.37</v>
      </c>
      <c r="S2" s="24">
        <f>Q2+R2</f>
        <v>7.37</v>
      </c>
      <c r="T2" s="27">
        <f t="shared" ref="T2:T20" si="0">0.4*J2+0.6*S2</f>
        <v>6.5220000000000002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8" s="20" customFormat="1" ht="15" customHeight="1" x14ac:dyDescent="0.25">
      <c r="A3" s="16"/>
      <c r="B3" s="34">
        <v>2</v>
      </c>
      <c r="C3" s="57">
        <v>8831400689</v>
      </c>
      <c r="D3" s="57" t="s">
        <v>42</v>
      </c>
      <c r="E3" s="24">
        <v>3.25</v>
      </c>
      <c r="F3" s="18">
        <v>1</v>
      </c>
      <c r="G3" s="18">
        <v>1</v>
      </c>
      <c r="H3" s="18">
        <v>0.9</v>
      </c>
      <c r="I3" s="53">
        <f t="shared" ref="I3:I23" si="1">F3+G3+H3</f>
        <v>2.9</v>
      </c>
      <c r="J3" s="43">
        <f t="shared" ref="J3:J23" si="2">E3+I3</f>
        <v>6.15</v>
      </c>
      <c r="K3" s="18">
        <v>1.5</v>
      </c>
      <c r="L3" s="18">
        <v>0.5</v>
      </c>
      <c r="M3" s="18">
        <v>0.5</v>
      </c>
      <c r="N3" s="18"/>
      <c r="O3" s="18"/>
      <c r="P3" s="18"/>
      <c r="Q3" s="24">
        <f t="shared" ref="Q3:Q23" si="3">K3+L3+M3+N3+O3+P3</f>
        <v>2.5</v>
      </c>
      <c r="R3" s="24">
        <v>3.4</v>
      </c>
      <c r="S3" s="24">
        <f t="shared" ref="S3:S23" si="4">Q3+R3</f>
        <v>5.9</v>
      </c>
      <c r="T3" s="27">
        <f t="shared" si="0"/>
        <v>6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8" s="20" customFormat="1" ht="15" customHeight="1" x14ac:dyDescent="0.25">
      <c r="A4" s="16"/>
      <c r="B4" s="30">
        <v>3</v>
      </c>
      <c r="C4" s="56">
        <v>9911156059</v>
      </c>
      <c r="D4" s="56" t="s">
        <v>15</v>
      </c>
      <c r="E4" s="44">
        <v>4.25</v>
      </c>
      <c r="F4" s="26">
        <v>1</v>
      </c>
      <c r="G4" s="52">
        <v>1</v>
      </c>
      <c r="H4" s="52">
        <v>0.9</v>
      </c>
      <c r="I4" s="53">
        <f t="shared" si="1"/>
        <v>2.9</v>
      </c>
      <c r="J4" s="43">
        <f t="shared" si="2"/>
        <v>7.15</v>
      </c>
      <c r="K4" s="18">
        <v>1.5</v>
      </c>
      <c r="L4" s="18">
        <v>0.5</v>
      </c>
      <c r="M4" s="18">
        <v>0.5</v>
      </c>
      <c r="N4" s="18">
        <v>0.5</v>
      </c>
      <c r="O4" s="18"/>
      <c r="P4" s="18"/>
      <c r="Q4" s="24">
        <f t="shared" si="3"/>
        <v>3</v>
      </c>
      <c r="R4" s="24">
        <v>4.75</v>
      </c>
      <c r="S4" s="24">
        <f t="shared" si="4"/>
        <v>7.75</v>
      </c>
      <c r="T4" s="27">
        <f t="shared" si="0"/>
        <v>7.51</v>
      </c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8" s="20" customFormat="1" ht="15" customHeight="1" x14ac:dyDescent="0.25">
      <c r="A5" s="16"/>
      <c r="B5" s="30">
        <v>4</v>
      </c>
      <c r="C5" s="17">
        <v>8987952434</v>
      </c>
      <c r="D5" s="17" t="s">
        <v>44</v>
      </c>
      <c r="E5" s="24">
        <v>1.75</v>
      </c>
      <c r="F5" s="18">
        <v>1</v>
      </c>
      <c r="G5" s="18"/>
      <c r="H5" s="18">
        <v>1</v>
      </c>
      <c r="I5" s="18">
        <f>F5+G5+H5</f>
        <v>2</v>
      </c>
      <c r="J5" s="24">
        <f>E5+I5</f>
        <v>3.75</v>
      </c>
      <c r="K5" s="18">
        <v>1.5</v>
      </c>
      <c r="L5" s="18">
        <v>0.5</v>
      </c>
      <c r="M5" s="18">
        <v>0.5</v>
      </c>
      <c r="N5" s="18">
        <v>0.5</v>
      </c>
      <c r="O5" s="18"/>
      <c r="P5" s="18">
        <v>1.25</v>
      </c>
      <c r="Q5" s="24">
        <f t="shared" si="3"/>
        <v>4.25</v>
      </c>
      <c r="R5" s="24">
        <v>3.25</v>
      </c>
      <c r="S5" s="24">
        <f>Q5+R5</f>
        <v>7.5</v>
      </c>
      <c r="T5" s="27">
        <f t="shared" si="0"/>
        <v>6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pans="1:258" s="20" customFormat="1" ht="15" customHeight="1" x14ac:dyDescent="0.25">
      <c r="A6" s="16"/>
      <c r="B6" s="34">
        <v>5</v>
      </c>
      <c r="C6" s="56">
        <v>1299107082</v>
      </c>
      <c r="D6" s="56" t="s">
        <v>16</v>
      </c>
      <c r="E6" s="44">
        <v>4.75</v>
      </c>
      <c r="F6" s="26">
        <v>1</v>
      </c>
      <c r="G6" s="52">
        <v>1</v>
      </c>
      <c r="H6" s="52">
        <v>0.9</v>
      </c>
      <c r="I6" s="53">
        <f t="shared" si="1"/>
        <v>2.9</v>
      </c>
      <c r="J6" s="43">
        <f t="shared" si="2"/>
        <v>7.65</v>
      </c>
      <c r="K6" s="18">
        <v>1.5</v>
      </c>
      <c r="L6" s="18">
        <v>0.5</v>
      </c>
      <c r="M6" s="18">
        <v>0.5</v>
      </c>
      <c r="N6" s="18"/>
      <c r="O6" s="18">
        <v>0.5</v>
      </c>
      <c r="P6" s="18"/>
      <c r="Q6" s="24">
        <f t="shared" si="3"/>
        <v>3</v>
      </c>
      <c r="R6" s="24">
        <v>3.25</v>
      </c>
      <c r="S6" s="24">
        <f t="shared" si="4"/>
        <v>6.25</v>
      </c>
      <c r="T6" s="27">
        <f t="shared" si="0"/>
        <v>6.8100000000000005</v>
      </c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</row>
    <row r="7" spans="1:258" s="20" customFormat="1" ht="15" customHeight="1" x14ac:dyDescent="0.25">
      <c r="A7" s="16"/>
      <c r="B7" s="30">
        <v>6</v>
      </c>
      <c r="C7" s="54">
        <v>2734331849</v>
      </c>
      <c r="D7" s="54" t="s">
        <v>60</v>
      </c>
      <c r="E7" s="24">
        <v>5.25</v>
      </c>
      <c r="F7" s="18">
        <v>1</v>
      </c>
      <c r="G7" s="18">
        <v>1</v>
      </c>
      <c r="H7" s="18">
        <v>0.9</v>
      </c>
      <c r="I7" s="53">
        <f t="shared" si="1"/>
        <v>2.9</v>
      </c>
      <c r="J7" s="43">
        <f t="shared" si="2"/>
        <v>8.15</v>
      </c>
      <c r="K7" s="18">
        <v>1.5</v>
      </c>
      <c r="L7" s="18">
        <v>0.5</v>
      </c>
      <c r="M7" s="18">
        <v>0.5</v>
      </c>
      <c r="N7" s="18">
        <v>0.5</v>
      </c>
      <c r="O7" s="18">
        <v>0</v>
      </c>
      <c r="P7" s="18"/>
      <c r="Q7" s="24">
        <f t="shared" si="3"/>
        <v>3</v>
      </c>
      <c r="R7" s="24">
        <v>5.75</v>
      </c>
      <c r="S7" s="24">
        <f t="shared" si="4"/>
        <v>8.75</v>
      </c>
      <c r="T7" s="27">
        <f t="shared" si="0"/>
        <v>8.51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</row>
    <row r="8" spans="1:258" s="20" customFormat="1" ht="15" customHeight="1" x14ac:dyDescent="0.25">
      <c r="A8" s="16"/>
      <c r="B8" s="30">
        <v>7</v>
      </c>
      <c r="C8" s="54">
        <v>1299773454</v>
      </c>
      <c r="D8" s="54" t="s">
        <v>73</v>
      </c>
      <c r="E8" s="63"/>
      <c r="F8" s="64"/>
      <c r="G8" s="64"/>
      <c r="H8" s="64"/>
      <c r="I8" s="53"/>
      <c r="J8" s="43"/>
      <c r="K8" s="18"/>
      <c r="L8" s="18"/>
      <c r="M8" s="18"/>
      <c r="N8" s="18"/>
      <c r="O8" s="18"/>
      <c r="P8" s="18"/>
      <c r="Q8" s="24">
        <f t="shared" si="3"/>
        <v>0</v>
      </c>
      <c r="R8" s="24"/>
      <c r="S8" s="24">
        <f t="shared" si="4"/>
        <v>0</v>
      </c>
      <c r="T8" s="27">
        <f t="shared" si="0"/>
        <v>0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</row>
    <row r="9" spans="1:258" s="20" customFormat="1" ht="15" customHeight="1" x14ac:dyDescent="0.25">
      <c r="A9" s="16"/>
      <c r="B9" s="34">
        <v>8</v>
      </c>
      <c r="C9" s="56">
        <v>9911156828</v>
      </c>
      <c r="D9" s="56" t="s">
        <v>17</v>
      </c>
      <c r="E9" s="44">
        <v>3.5</v>
      </c>
      <c r="F9" s="26">
        <v>1</v>
      </c>
      <c r="G9" s="52">
        <v>1</v>
      </c>
      <c r="H9" s="52">
        <v>1</v>
      </c>
      <c r="I9" s="53">
        <f t="shared" si="1"/>
        <v>3</v>
      </c>
      <c r="J9" s="43">
        <f t="shared" si="2"/>
        <v>6.5</v>
      </c>
      <c r="K9" s="18">
        <v>1.5</v>
      </c>
      <c r="L9" s="18">
        <v>0.5</v>
      </c>
      <c r="M9" s="18">
        <v>0.5</v>
      </c>
      <c r="N9" s="18">
        <v>0.5</v>
      </c>
      <c r="O9" s="18"/>
      <c r="P9" s="18"/>
      <c r="Q9" s="24">
        <f t="shared" si="3"/>
        <v>3</v>
      </c>
      <c r="R9" s="24">
        <v>5</v>
      </c>
      <c r="S9" s="24">
        <f t="shared" si="4"/>
        <v>8</v>
      </c>
      <c r="T9" s="27">
        <f t="shared" si="0"/>
        <v>7.4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8" s="20" customFormat="1" ht="15" customHeight="1" x14ac:dyDescent="0.25">
      <c r="A10" s="16"/>
      <c r="B10" s="30">
        <v>9</v>
      </c>
      <c r="C10" s="17">
        <v>8060815715</v>
      </c>
      <c r="D10" s="17" t="s">
        <v>40</v>
      </c>
      <c r="E10" s="29"/>
      <c r="F10" s="18"/>
      <c r="G10" s="18"/>
      <c r="H10" s="18">
        <v>0.9</v>
      </c>
      <c r="I10" s="18">
        <f>F10+G10+H10</f>
        <v>0.9</v>
      </c>
      <c r="J10" s="24">
        <f>E10+I10</f>
        <v>0.9</v>
      </c>
      <c r="K10" s="18">
        <v>1.5</v>
      </c>
      <c r="L10" s="18">
        <v>0.5</v>
      </c>
      <c r="M10" s="18">
        <v>0.5</v>
      </c>
      <c r="N10" s="18">
        <v>0.5</v>
      </c>
      <c r="O10" s="18"/>
      <c r="P10" s="18"/>
      <c r="Q10" s="24">
        <f t="shared" si="3"/>
        <v>3</v>
      </c>
      <c r="R10" s="24">
        <v>3.5</v>
      </c>
      <c r="S10" s="24">
        <f t="shared" si="4"/>
        <v>6.5</v>
      </c>
      <c r="T10" s="27">
        <f t="shared" si="0"/>
        <v>4.26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8" s="20" customFormat="1" ht="15" customHeight="1" x14ac:dyDescent="0.25">
      <c r="A11" s="16"/>
      <c r="B11" s="30">
        <v>10</v>
      </c>
      <c r="C11" s="56">
        <v>35545623</v>
      </c>
      <c r="D11" s="56" t="s">
        <v>18</v>
      </c>
      <c r="E11" s="44">
        <v>1</v>
      </c>
      <c r="F11" s="18"/>
      <c r="G11" s="49">
        <v>0.5</v>
      </c>
      <c r="H11" s="49">
        <v>0.9</v>
      </c>
      <c r="I11" s="53">
        <f t="shared" si="1"/>
        <v>1.4</v>
      </c>
      <c r="J11" s="43">
        <f t="shared" si="2"/>
        <v>2.4</v>
      </c>
      <c r="K11" s="18">
        <v>1.5</v>
      </c>
      <c r="L11" s="18">
        <v>0.5</v>
      </c>
      <c r="M11" s="18">
        <v>0.25</v>
      </c>
      <c r="N11" s="18"/>
      <c r="O11" s="18">
        <v>0.75</v>
      </c>
      <c r="P11" s="18"/>
      <c r="Q11" s="24">
        <f t="shared" si="3"/>
        <v>3</v>
      </c>
      <c r="R11" s="24">
        <v>2.2599999999999998</v>
      </c>
      <c r="S11" s="24">
        <f t="shared" si="4"/>
        <v>5.26</v>
      </c>
      <c r="T11" s="27">
        <f t="shared" si="0"/>
        <v>4.1159999999999997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</row>
    <row r="12" spans="1:258" s="62" customFormat="1" ht="15" customHeight="1" x14ac:dyDescent="0.25">
      <c r="A12" s="60"/>
      <c r="B12" s="34">
        <v>11</v>
      </c>
      <c r="C12" s="57">
        <v>5090704522</v>
      </c>
      <c r="D12" s="57" t="s">
        <v>67</v>
      </c>
      <c r="E12" s="29">
        <v>2.25</v>
      </c>
      <c r="F12" s="18">
        <v>1</v>
      </c>
      <c r="G12" s="18">
        <v>1</v>
      </c>
      <c r="H12" s="18">
        <v>1</v>
      </c>
      <c r="I12" s="18">
        <f>F12+G12+H12</f>
        <v>3</v>
      </c>
      <c r="J12" s="43">
        <f t="shared" si="2"/>
        <v>5.25</v>
      </c>
      <c r="K12" s="18">
        <v>1.5</v>
      </c>
      <c r="L12" s="18">
        <v>0.5</v>
      </c>
      <c r="M12" s="18">
        <v>0.5</v>
      </c>
      <c r="N12" s="18">
        <v>0.5</v>
      </c>
      <c r="O12" s="18"/>
      <c r="P12" s="18">
        <v>0.15</v>
      </c>
      <c r="Q12" s="24">
        <f t="shared" si="3"/>
        <v>3.15</v>
      </c>
      <c r="R12" s="24">
        <v>3.38</v>
      </c>
      <c r="S12" s="24">
        <f t="shared" si="4"/>
        <v>6.5299999999999994</v>
      </c>
      <c r="T12" s="27">
        <f t="shared" si="0"/>
        <v>6.0179999999999989</v>
      </c>
      <c r="U12" s="19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</row>
    <row r="13" spans="1:258" s="20" customFormat="1" ht="15" customHeight="1" x14ac:dyDescent="0.25">
      <c r="A13" s="16"/>
      <c r="B13" s="30">
        <v>12</v>
      </c>
      <c r="C13" s="56">
        <v>9911149636</v>
      </c>
      <c r="D13" s="56" t="s">
        <v>19</v>
      </c>
      <c r="E13" s="44">
        <v>4.25</v>
      </c>
      <c r="F13" s="26">
        <v>1</v>
      </c>
      <c r="G13" s="52">
        <v>1</v>
      </c>
      <c r="H13" s="52">
        <v>0.9</v>
      </c>
      <c r="I13" s="53">
        <f t="shared" si="1"/>
        <v>2.9</v>
      </c>
      <c r="J13" s="43">
        <f t="shared" si="2"/>
        <v>7.15</v>
      </c>
      <c r="K13" s="18">
        <v>1.5</v>
      </c>
      <c r="L13" s="18">
        <v>0.5</v>
      </c>
      <c r="M13" s="18">
        <v>0.5</v>
      </c>
      <c r="N13" s="18">
        <v>0.5</v>
      </c>
      <c r="O13" s="18"/>
      <c r="P13" s="18"/>
      <c r="Q13" s="24">
        <f>K13+L13+M13+N13+O13+P13</f>
        <v>3</v>
      </c>
      <c r="R13" s="24">
        <v>5.38</v>
      </c>
      <c r="S13" s="24">
        <f t="shared" si="4"/>
        <v>8.379999999999999</v>
      </c>
      <c r="T13" s="27">
        <f t="shared" si="0"/>
        <v>7.8879999999999999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8" s="20" customFormat="1" ht="15.75" customHeight="1" x14ac:dyDescent="0.25">
      <c r="A14" s="16"/>
      <c r="B14" s="34">
        <v>14</v>
      </c>
      <c r="C14" s="56">
        <v>9934547145</v>
      </c>
      <c r="D14" s="56" t="s">
        <v>20</v>
      </c>
      <c r="E14" s="44">
        <v>1.25</v>
      </c>
      <c r="F14" s="26"/>
      <c r="G14" s="52"/>
      <c r="H14" s="52">
        <v>1</v>
      </c>
      <c r="I14" s="53">
        <f t="shared" si="1"/>
        <v>1</v>
      </c>
      <c r="J14" s="43">
        <f>E14+I14</f>
        <v>2.25</v>
      </c>
      <c r="K14" s="18">
        <v>1.5</v>
      </c>
      <c r="L14" s="18">
        <v>0.5</v>
      </c>
      <c r="M14" s="18">
        <v>0.5</v>
      </c>
      <c r="N14" s="18"/>
      <c r="O14" s="18"/>
      <c r="P14" s="18"/>
      <c r="Q14" s="24">
        <f t="shared" si="3"/>
        <v>2.5</v>
      </c>
      <c r="R14" s="24"/>
      <c r="S14" s="24">
        <f t="shared" si="4"/>
        <v>2.5</v>
      </c>
      <c r="T14" s="27">
        <f t="shared" si="0"/>
        <v>2.4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8" s="20" customFormat="1" ht="15" customHeight="1" x14ac:dyDescent="0.25">
      <c r="A15" s="16"/>
      <c r="B15" s="30">
        <v>15</v>
      </c>
      <c r="C15" s="56">
        <v>2300000442</v>
      </c>
      <c r="D15" s="56" t="s">
        <v>74</v>
      </c>
      <c r="E15" s="44">
        <v>1.5</v>
      </c>
      <c r="F15" s="26">
        <v>1</v>
      </c>
      <c r="G15" s="52">
        <v>1</v>
      </c>
      <c r="H15" s="52">
        <v>0.9</v>
      </c>
      <c r="I15" s="53">
        <f t="shared" si="1"/>
        <v>2.9</v>
      </c>
      <c r="J15" s="43">
        <f t="shared" si="2"/>
        <v>4.4000000000000004</v>
      </c>
      <c r="K15" s="18">
        <v>1.5</v>
      </c>
      <c r="L15" s="18"/>
      <c r="M15" s="18">
        <v>0.25</v>
      </c>
      <c r="N15" s="18"/>
      <c r="O15" s="18">
        <v>1</v>
      </c>
      <c r="P15" s="18">
        <v>1.35</v>
      </c>
      <c r="Q15" s="24">
        <f t="shared" si="3"/>
        <v>4.0999999999999996</v>
      </c>
      <c r="R15" s="24">
        <v>3</v>
      </c>
      <c r="S15" s="24">
        <f t="shared" si="4"/>
        <v>7.1</v>
      </c>
      <c r="T15" s="27">
        <f t="shared" si="0"/>
        <v>6.02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8" s="62" customFormat="1" ht="15" customHeight="1" x14ac:dyDescent="0.25">
      <c r="A16" s="60"/>
      <c r="B16" s="30">
        <v>16</v>
      </c>
      <c r="C16" s="57">
        <v>1583971214</v>
      </c>
      <c r="D16" s="57" t="s">
        <v>66</v>
      </c>
      <c r="E16" s="29">
        <v>3</v>
      </c>
      <c r="F16" s="18">
        <v>1</v>
      </c>
      <c r="G16" s="18">
        <v>1</v>
      </c>
      <c r="H16" s="18">
        <v>0.9</v>
      </c>
      <c r="I16" s="18">
        <f>F16+G16+H16</f>
        <v>2.9</v>
      </c>
      <c r="J16" s="43">
        <f t="shared" si="2"/>
        <v>5.9</v>
      </c>
      <c r="K16" s="18">
        <v>1.5</v>
      </c>
      <c r="L16" s="18">
        <v>0.5</v>
      </c>
      <c r="M16" s="18">
        <v>0.5</v>
      </c>
      <c r="N16" s="18">
        <v>0.5</v>
      </c>
      <c r="O16" s="18"/>
      <c r="P16" s="18"/>
      <c r="Q16" s="24">
        <f t="shared" si="3"/>
        <v>3</v>
      </c>
      <c r="R16" s="24">
        <v>5.5</v>
      </c>
      <c r="S16" s="24">
        <f t="shared" si="4"/>
        <v>8.5</v>
      </c>
      <c r="T16" s="27">
        <f t="shared" si="0"/>
        <v>7.46</v>
      </c>
      <c r="U16" s="19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</row>
    <row r="17" spans="1:255" s="62" customFormat="1" ht="15" customHeight="1" x14ac:dyDescent="0.25">
      <c r="A17" s="60"/>
      <c r="B17" s="34">
        <v>43</v>
      </c>
      <c r="C17" s="57">
        <v>5070654869</v>
      </c>
      <c r="D17" s="57" t="s">
        <v>65</v>
      </c>
      <c r="E17" s="29">
        <v>3.75</v>
      </c>
      <c r="F17" s="18">
        <v>1</v>
      </c>
      <c r="G17" s="18"/>
      <c r="H17" s="18">
        <v>1</v>
      </c>
      <c r="I17" s="18">
        <f>F17+G17+H17</f>
        <v>2</v>
      </c>
      <c r="J17" s="24">
        <f>E17+I17</f>
        <v>5.75</v>
      </c>
      <c r="K17" s="18">
        <v>1.5</v>
      </c>
      <c r="L17" s="18">
        <v>0.5</v>
      </c>
      <c r="M17" s="18">
        <v>0.5</v>
      </c>
      <c r="N17" s="18">
        <v>0.5</v>
      </c>
      <c r="O17" s="18">
        <v>0</v>
      </c>
      <c r="P17" s="18"/>
      <c r="Q17" s="24">
        <f>K17+L17+M17+O17+N17+P17</f>
        <v>3</v>
      </c>
      <c r="R17" s="24">
        <v>3.75</v>
      </c>
      <c r="S17" s="24">
        <f>Q17+R17</f>
        <v>6.75</v>
      </c>
      <c r="T17" s="27">
        <f t="shared" si="0"/>
        <v>6.35</v>
      </c>
      <c r="U17" s="19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</row>
    <row r="18" spans="1:255" s="20" customFormat="1" ht="15" customHeight="1" x14ac:dyDescent="0.25">
      <c r="A18" s="16"/>
      <c r="B18" s="34">
        <v>17</v>
      </c>
      <c r="C18" s="17">
        <v>8095900553</v>
      </c>
      <c r="D18" s="17" t="s">
        <v>68</v>
      </c>
      <c r="E18" s="29"/>
      <c r="F18" s="18">
        <v>1</v>
      </c>
      <c r="G18" s="18"/>
      <c r="H18" s="18">
        <v>0.9</v>
      </c>
      <c r="I18" s="18">
        <f>F18+G18+H18</f>
        <v>1.9</v>
      </c>
      <c r="J18" s="43">
        <f t="shared" si="2"/>
        <v>1.9</v>
      </c>
      <c r="K18" s="18">
        <v>1.5</v>
      </c>
      <c r="L18" s="18">
        <v>0.5</v>
      </c>
      <c r="M18" s="18">
        <v>0.5</v>
      </c>
      <c r="N18" s="18"/>
      <c r="O18" s="18"/>
      <c r="P18" s="18"/>
      <c r="Q18" s="24">
        <f t="shared" si="3"/>
        <v>2.5</v>
      </c>
      <c r="R18" s="24"/>
      <c r="S18" s="24">
        <f t="shared" si="4"/>
        <v>2.5</v>
      </c>
      <c r="T18" s="27">
        <f t="shared" si="0"/>
        <v>2.2599999999999998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5" customHeight="1" x14ac:dyDescent="0.25">
      <c r="A19" s="16"/>
      <c r="B19" s="30">
        <v>19</v>
      </c>
      <c r="C19" s="57">
        <v>9897521190</v>
      </c>
      <c r="D19" s="57" t="s">
        <v>49</v>
      </c>
      <c r="E19" s="24">
        <v>2.5</v>
      </c>
      <c r="F19" s="18">
        <v>1</v>
      </c>
      <c r="G19" s="18">
        <v>1</v>
      </c>
      <c r="H19" s="18">
        <v>0.9</v>
      </c>
      <c r="I19" s="53">
        <f>F19+G19+H19</f>
        <v>2.9</v>
      </c>
      <c r="J19" s="43">
        <f>E19+I19</f>
        <v>5.4</v>
      </c>
      <c r="K19" s="18">
        <v>1.5</v>
      </c>
      <c r="L19" s="18">
        <v>0.5</v>
      </c>
      <c r="M19" s="18">
        <v>0.5</v>
      </c>
      <c r="N19" s="18">
        <v>0.5</v>
      </c>
      <c r="O19" s="18"/>
      <c r="P19" s="18"/>
      <c r="Q19" s="24">
        <f>K19+L19+M19+N19+O19+P19</f>
        <v>3</v>
      </c>
      <c r="R19" s="24">
        <v>3.5</v>
      </c>
      <c r="S19" s="24">
        <f>Q19+R19</f>
        <v>6.5</v>
      </c>
      <c r="T19" s="27">
        <f t="shared" si="0"/>
        <v>6.0600000000000005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15" customHeight="1" x14ac:dyDescent="0.25">
      <c r="A20" s="16"/>
      <c r="B20" s="30">
        <v>18</v>
      </c>
      <c r="C20" s="16">
        <v>8803333249</v>
      </c>
      <c r="D20" s="16" t="s">
        <v>54</v>
      </c>
      <c r="E20" s="24">
        <v>2.25</v>
      </c>
      <c r="F20" s="18">
        <v>1</v>
      </c>
      <c r="G20" s="18">
        <v>1</v>
      </c>
      <c r="H20" s="18">
        <v>0.9</v>
      </c>
      <c r="I20" s="53">
        <f>F20+G20+H20</f>
        <v>2.9</v>
      </c>
      <c r="J20" s="43">
        <f>E20+I20</f>
        <v>5.15</v>
      </c>
      <c r="K20" s="18">
        <v>1.5</v>
      </c>
      <c r="L20" s="18">
        <v>0.5</v>
      </c>
      <c r="M20" s="18">
        <v>0.5</v>
      </c>
      <c r="N20" s="18">
        <v>0.5</v>
      </c>
      <c r="O20" s="18"/>
      <c r="P20" s="18">
        <v>0.35</v>
      </c>
      <c r="Q20" s="24">
        <f t="shared" si="3"/>
        <v>3.35</v>
      </c>
      <c r="R20" s="24">
        <v>3.25</v>
      </c>
      <c r="S20" s="24">
        <f t="shared" si="4"/>
        <v>6.6</v>
      </c>
      <c r="T20" s="27">
        <f>0.4*J20+0.6*S20</f>
        <v>6.02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ht="15" customHeight="1" x14ac:dyDescent="0.25">
      <c r="T21" s="27"/>
    </row>
    <row r="22" spans="1:255" s="22" customFormat="1" ht="15" customHeight="1" x14ac:dyDescent="0.25">
      <c r="A22" s="10"/>
      <c r="B22" s="33">
        <v>20</v>
      </c>
      <c r="C22" s="47">
        <v>5644124430</v>
      </c>
      <c r="D22" s="47" t="s">
        <v>55</v>
      </c>
      <c r="E22" s="12">
        <v>1</v>
      </c>
      <c r="F22" s="12">
        <v>1</v>
      </c>
      <c r="G22" s="12">
        <v>1</v>
      </c>
      <c r="H22" s="12">
        <v>0.9</v>
      </c>
      <c r="I22" s="48">
        <f t="shared" si="1"/>
        <v>2.9</v>
      </c>
      <c r="J22" s="48">
        <f t="shared" si="2"/>
        <v>3.9</v>
      </c>
      <c r="K22" s="12">
        <v>1.5</v>
      </c>
      <c r="L22" s="12">
        <v>0.5</v>
      </c>
      <c r="M22" s="12">
        <v>0.5</v>
      </c>
      <c r="N22" s="12">
        <v>0.5</v>
      </c>
      <c r="O22" s="12">
        <v>1</v>
      </c>
      <c r="P22" s="12"/>
      <c r="Q22" s="12">
        <f>K22+L22+M22+N22+O22+P22</f>
        <v>4</v>
      </c>
      <c r="R22" s="12">
        <v>0.25</v>
      </c>
      <c r="S22" s="12">
        <f t="shared" si="4"/>
        <v>4.25</v>
      </c>
      <c r="T22" s="13">
        <f>0.4*J22+0.6*S22</f>
        <v>4.1099999999999994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</row>
    <row r="23" spans="1:255" s="22" customFormat="1" ht="15.75" customHeight="1" x14ac:dyDescent="0.25">
      <c r="A23" s="10"/>
      <c r="B23" s="33">
        <v>21</v>
      </c>
      <c r="C23" s="41">
        <v>5656958365</v>
      </c>
      <c r="D23" s="11" t="s">
        <v>48</v>
      </c>
      <c r="E23" s="50">
        <v>2.5</v>
      </c>
      <c r="F23" s="15">
        <v>1</v>
      </c>
      <c r="G23" s="50"/>
      <c r="H23" s="50">
        <v>0.9</v>
      </c>
      <c r="I23" s="48">
        <f t="shared" si="1"/>
        <v>1.9</v>
      </c>
      <c r="J23" s="48">
        <f t="shared" si="2"/>
        <v>4.4000000000000004</v>
      </c>
      <c r="K23" s="12">
        <v>1.5</v>
      </c>
      <c r="L23" s="12"/>
      <c r="M23" s="12"/>
      <c r="N23" s="12"/>
      <c r="O23" s="12"/>
      <c r="P23" s="12"/>
      <c r="Q23" s="12">
        <f t="shared" si="3"/>
        <v>1.5</v>
      </c>
      <c r="R23" s="12">
        <v>3.13</v>
      </c>
      <c r="S23" s="12">
        <f t="shared" si="4"/>
        <v>4.63</v>
      </c>
      <c r="T23" s="27">
        <f>0.4*J23+0.6*S23</f>
        <v>4.5380000000000003</v>
      </c>
      <c r="U23" s="59"/>
      <c r="V23" s="59"/>
      <c r="W23" s="39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</row>
    <row r="24" spans="1:255" ht="15" customHeight="1" x14ac:dyDescent="0.25">
      <c r="A24" s="42"/>
      <c r="B24" s="31"/>
      <c r="C24" s="17"/>
      <c r="D24" s="1" t="s">
        <v>2</v>
      </c>
      <c r="E24" s="65">
        <f>AVERAGE(E2:E23)</f>
        <v>2.7916666666666665</v>
      </c>
      <c r="F24" s="26"/>
      <c r="G24" s="26"/>
      <c r="H24" s="26"/>
      <c r="I24" s="18"/>
      <c r="J24" s="65">
        <f>AVERAGE(J2:J23)</f>
        <v>4.967500000000002</v>
      </c>
      <c r="K24" s="18"/>
      <c r="L24" s="18"/>
      <c r="M24" s="18"/>
      <c r="N24" s="18"/>
      <c r="O24" s="18"/>
      <c r="P24" s="18"/>
      <c r="Q24" s="24"/>
      <c r="R24" s="24"/>
      <c r="S24" s="24">
        <f ca="1">+S2:EI24</f>
        <v>0</v>
      </c>
      <c r="T24" s="8"/>
    </row>
    <row r="25" spans="1:255" ht="15" customHeight="1" x14ac:dyDescent="0.25">
      <c r="A25" s="6"/>
      <c r="B25" s="31"/>
      <c r="C25" s="9"/>
      <c r="D25" s="9"/>
      <c r="E25" s="29"/>
      <c r="F25" s="26"/>
      <c r="G25" s="14"/>
      <c r="H25" s="14"/>
      <c r="I25" s="7"/>
      <c r="J25" s="43"/>
      <c r="K25" s="7"/>
      <c r="L25" s="7"/>
      <c r="M25" s="7"/>
      <c r="N25" s="7"/>
      <c r="O25" s="7"/>
      <c r="P25" s="7"/>
      <c r="Q25" s="24"/>
      <c r="R25" s="24"/>
      <c r="S25" s="24"/>
      <c r="T25" s="8"/>
    </row>
    <row r="26" spans="1:255" ht="15" customHeight="1" x14ac:dyDescent="0.25">
      <c r="A26" s="6"/>
      <c r="B26" s="30"/>
      <c r="C26" s="9"/>
      <c r="D26" s="9"/>
      <c r="E26" s="29"/>
      <c r="F26" s="26"/>
      <c r="G26" s="14"/>
      <c r="H26" s="14"/>
      <c r="I26" s="7"/>
      <c r="J26" s="24"/>
      <c r="K26" s="7"/>
      <c r="L26" s="7"/>
      <c r="M26" s="7"/>
      <c r="N26" s="7"/>
      <c r="O26" s="7"/>
      <c r="P26" s="7"/>
      <c r="Q26" s="24"/>
      <c r="R26" s="24"/>
      <c r="S26" s="24"/>
      <c r="T26" s="8"/>
    </row>
    <row r="27" spans="1:255" ht="15" customHeight="1" x14ac:dyDescent="0.25">
      <c r="A27" s="6"/>
      <c r="B27" s="30"/>
      <c r="C27" s="9"/>
      <c r="D27" s="9"/>
      <c r="E27" s="29"/>
      <c r="F27" s="26"/>
      <c r="G27" s="14"/>
      <c r="H27" s="14"/>
      <c r="I27" s="7"/>
      <c r="J27" s="24"/>
      <c r="K27" s="7"/>
      <c r="L27" s="7"/>
      <c r="M27" s="7"/>
      <c r="N27" s="7"/>
      <c r="O27" s="7"/>
      <c r="P27" s="7"/>
      <c r="Q27" s="24"/>
      <c r="R27" s="24"/>
      <c r="S27" s="24"/>
      <c r="T27" s="8"/>
    </row>
    <row r="28" spans="1:255" ht="15" customHeight="1" x14ac:dyDescent="0.25">
      <c r="A28" s="6"/>
      <c r="B28" s="31"/>
      <c r="C28" s="9"/>
      <c r="D28" s="9"/>
      <c r="E28" s="29"/>
      <c r="F28" s="26"/>
      <c r="G28" s="14"/>
      <c r="H28" s="14"/>
      <c r="I28" s="7"/>
      <c r="J28" s="24"/>
      <c r="K28" s="7"/>
      <c r="L28" s="7"/>
      <c r="M28" s="7"/>
      <c r="N28" s="7"/>
      <c r="O28" s="7"/>
      <c r="P28" s="7"/>
      <c r="Q28" s="24"/>
      <c r="R28" s="24"/>
      <c r="S28" s="24"/>
      <c r="T28" s="8"/>
    </row>
    <row r="29" spans="1:255" ht="15" customHeight="1" x14ac:dyDescent="0.25">
      <c r="A29" s="6"/>
      <c r="B29" s="30"/>
      <c r="C29" s="9"/>
      <c r="D29" s="9"/>
      <c r="E29" s="29"/>
      <c r="F29" s="26"/>
      <c r="G29" s="14"/>
      <c r="H29" s="14"/>
      <c r="I29" s="7"/>
      <c r="J29" s="24"/>
      <c r="K29" s="7"/>
      <c r="L29" s="7"/>
      <c r="M29" s="7"/>
      <c r="N29" s="7"/>
      <c r="O29" s="7"/>
      <c r="P29" s="7"/>
      <c r="Q29" s="24"/>
      <c r="R29" s="24"/>
      <c r="S29" s="24"/>
      <c r="T29" s="8"/>
    </row>
    <row r="30" spans="1:255" ht="15" customHeight="1" x14ac:dyDescent="0.25">
      <c r="A30" s="6"/>
      <c r="B30" s="30"/>
      <c r="C30" s="9"/>
      <c r="D30" s="9"/>
      <c r="E30" s="29"/>
      <c r="F30" s="26"/>
      <c r="G30" s="14"/>
      <c r="H30" s="14"/>
      <c r="I30" s="7"/>
      <c r="J30" s="24"/>
      <c r="K30" s="7"/>
      <c r="L30" s="7"/>
      <c r="M30" s="7"/>
      <c r="N30" s="7"/>
      <c r="O30" s="7"/>
      <c r="P30" s="7"/>
      <c r="Q30" s="24"/>
      <c r="R30" s="24"/>
      <c r="S30" s="24"/>
      <c r="T30" s="8"/>
    </row>
    <row r="31" spans="1:255" ht="15" customHeight="1" x14ac:dyDescent="0.25">
      <c r="A31" s="6"/>
      <c r="B31" s="31"/>
      <c r="C31" s="9"/>
      <c r="D31" s="9"/>
      <c r="E31" s="29"/>
      <c r="F31" s="26"/>
      <c r="G31" s="14"/>
      <c r="H31" s="14"/>
      <c r="I31" s="7"/>
      <c r="J31" s="24"/>
      <c r="K31" s="7"/>
      <c r="L31" s="7"/>
      <c r="M31" s="7"/>
      <c r="N31" s="7"/>
      <c r="O31" s="7"/>
      <c r="P31" s="7"/>
      <c r="Q31" s="24"/>
      <c r="R31" s="24"/>
      <c r="S31" s="24"/>
      <c r="T31" s="8"/>
    </row>
    <row r="32" spans="1:255" ht="15" customHeight="1" x14ac:dyDescent="0.25">
      <c r="A32" s="6"/>
      <c r="B32" s="30"/>
      <c r="C32" s="9"/>
      <c r="D32" s="9"/>
      <c r="E32" s="29"/>
      <c r="F32" s="26"/>
      <c r="G32" s="14"/>
      <c r="H32" s="14"/>
      <c r="I32" s="7"/>
      <c r="J32" s="24"/>
      <c r="K32" s="7"/>
      <c r="L32" s="7"/>
      <c r="M32" s="7"/>
      <c r="N32" s="7"/>
      <c r="O32" s="7"/>
      <c r="P32" s="7"/>
      <c r="Q32" s="24"/>
      <c r="R32" s="24"/>
      <c r="S32" s="24"/>
      <c r="T32" s="8"/>
      <c r="U32" s="19"/>
      <c r="V32" s="19"/>
      <c r="W32" s="19"/>
    </row>
    <row r="33" spans="1:255" s="20" customFormat="1" ht="14.25" customHeight="1" x14ac:dyDescent="0.25">
      <c r="A33" s="6"/>
      <c r="B33" s="30"/>
      <c r="C33" s="9"/>
      <c r="D33" s="9"/>
      <c r="E33" s="29"/>
      <c r="F33" s="26"/>
      <c r="G33" s="14"/>
      <c r="H33" s="14"/>
      <c r="I33" s="7"/>
      <c r="J33" s="24"/>
      <c r="K33" s="7"/>
      <c r="L33" s="7"/>
      <c r="M33" s="7"/>
      <c r="N33" s="7"/>
      <c r="O33" s="7"/>
      <c r="P33" s="7"/>
      <c r="Q33" s="24"/>
      <c r="R33" s="24"/>
      <c r="S33" s="24"/>
      <c r="T33" s="8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5" customHeight="1" x14ac:dyDescent="0.25">
      <c r="A34" s="6"/>
      <c r="B34" s="31"/>
      <c r="C34" s="9"/>
      <c r="D34" s="9"/>
      <c r="E34" s="29"/>
      <c r="F34" s="26"/>
      <c r="G34" s="14"/>
      <c r="H34" s="14"/>
      <c r="I34" s="7"/>
      <c r="J34" s="24"/>
      <c r="K34" s="7"/>
      <c r="L34" s="7"/>
      <c r="M34" s="7"/>
      <c r="N34" s="7"/>
      <c r="O34" s="7"/>
      <c r="P34" s="7"/>
      <c r="Q34" s="24"/>
      <c r="R34" s="24"/>
      <c r="S34" s="24"/>
      <c r="T34" s="27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5" customHeight="1" x14ac:dyDescent="0.25">
      <c r="A35" s="42"/>
      <c r="B35" s="30"/>
      <c r="C35" s="17"/>
      <c r="D35" s="17"/>
      <c r="E35" s="29"/>
      <c r="F35" s="26"/>
      <c r="G35" s="26"/>
      <c r="H35" s="26"/>
      <c r="I35" s="18"/>
      <c r="J35" s="24"/>
      <c r="K35" s="18"/>
      <c r="L35" s="18"/>
      <c r="M35" s="18"/>
      <c r="N35" s="18"/>
      <c r="O35" s="18"/>
      <c r="P35" s="18"/>
      <c r="Q35" s="24"/>
      <c r="R35" s="24"/>
      <c r="S35" s="24"/>
      <c r="T35" s="1"/>
      <c r="U35" s="1"/>
      <c r="V35" s="1"/>
      <c r="W35" s="1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8" spans="1:255" ht="15" customHeight="1" x14ac:dyDescent="0.2">
      <c r="C38" s="1" t="s">
        <v>9</v>
      </c>
      <c r="D38" s="1" t="s">
        <v>10</v>
      </c>
    </row>
    <row r="39" spans="1:255" ht="15" customHeight="1" x14ac:dyDescent="0.2">
      <c r="D39" s="1" t="s">
        <v>11</v>
      </c>
    </row>
  </sheetData>
  <autoFilter ref="A1:T35">
    <sortState ref="A2:R27">
      <sortCondition ref="J1:J27"/>
    </sortState>
  </autoFilter>
  <conditionalFormatting sqref="T2:T4 T6:T16 T18:T34">
    <cfRule type="cellIs" dxfId="7" priority="29" stopIfTrue="1" operator="greaterThanOrEqual">
      <formula>6</formula>
    </cfRule>
    <cfRule type="cellIs" dxfId="6" priority="30" stopIfTrue="1" operator="lessThan">
      <formula>6</formula>
    </cfRule>
  </conditionalFormatting>
  <conditionalFormatting sqref="T5">
    <cfRule type="cellIs" dxfId="5" priority="11" stopIfTrue="1" operator="greaterThanOrEqual">
      <formula>6</formula>
    </cfRule>
    <cfRule type="cellIs" dxfId="4" priority="12" stopIfTrue="1" operator="lessThan">
      <formula>6</formula>
    </cfRule>
  </conditionalFormatting>
  <conditionalFormatting sqref="T17">
    <cfRule type="cellIs" dxfId="3" priority="1" stopIfTrue="1" operator="greaterThanOrEqual">
      <formula>6</formula>
    </cfRule>
    <cfRule type="cellIs" dxfId="2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IU45"/>
  <sheetViews>
    <sheetView showGridLines="0" workbookViewId="0">
      <pane xSplit="4" ySplit="1" topLeftCell="L29" activePane="bottomRight" state="frozen"/>
      <selection activeCell="E19" sqref="E19"/>
      <selection pane="topRight" activeCell="E19" sqref="E19"/>
      <selection pane="bottomLeft" activeCell="E19" sqref="E19"/>
      <selection pane="bottomRight" activeCell="H44" sqref="H44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5.19921875" style="1" bestFit="1" customWidth="1"/>
    <col min="5" max="5" width="8.09765625" style="25" customWidth="1"/>
    <col min="6" max="6" width="7.3984375" style="1" customWidth="1"/>
    <col min="7" max="8" width="9.09765625" style="1" customWidth="1"/>
    <col min="9" max="9" width="7.3984375" style="1" customWidth="1"/>
    <col min="10" max="10" width="6.296875" style="25" customWidth="1"/>
    <col min="11" max="11" width="6.59765625" style="1" customWidth="1"/>
    <col min="12" max="12" width="9.8984375" style="1" customWidth="1"/>
    <col min="13" max="16" width="6.5" style="1" customWidth="1"/>
    <col min="17" max="17" width="7.5" style="25" customWidth="1"/>
    <col min="18" max="18" width="8.3984375" style="25" customWidth="1"/>
    <col min="19" max="19" width="6.59765625" style="25" customWidth="1"/>
    <col min="20" max="255" width="6.59765625" style="1" customWidth="1"/>
    <col min="256" max="16384" width="6.59765625" style="2"/>
  </cols>
  <sheetData>
    <row r="1" spans="1:255" ht="33.75" customHeight="1" x14ac:dyDescent="0.2">
      <c r="A1" s="3" t="s">
        <v>5</v>
      </c>
      <c r="B1" s="3" t="s">
        <v>0</v>
      </c>
      <c r="C1" s="32" t="s">
        <v>8</v>
      </c>
      <c r="D1" s="32" t="s">
        <v>1</v>
      </c>
      <c r="E1" s="23" t="s">
        <v>13</v>
      </c>
      <c r="F1" s="3" t="s">
        <v>12</v>
      </c>
      <c r="G1" s="3" t="s">
        <v>57</v>
      </c>
      <c r="H1" s="3" t="s">
        <v>71</v>
      </c>
      <c r="I1" s="3" t="s">
        <v>7</v>
      </c>
      <c r="J1" s="23" t="s">
        <v>6</v>
      </c>
      <c r="K1" s="3" t="s">
        <v>78</v>
      </c>
      <c r="L1" s="3" t="s">
        <v>80</v>
      </c>
      <c r="M1" s="4" t="s">
        <v>79</v>
      </c>
      <c r="N1" s="4" t="s">
        <v>58</v>
      </c>
      <c r="O1" s="4" t="s">
        <v>83</v>
      </c>
      <c r="P1" s="4" t="s">
        <v>82</v>
      </c>
      <c r="Q1" s="58" t="s">
        <v>7</v>
      </c>
      <c r="R1" s="58" t="s">
        <v>59</v>
      </c>
      <c r="S1" s="23" t="s">
        <v>4</v>
      </c>
      <c r="T1" s="5" t="s">
        <v>3</v>
      </c>
    </row>
    <row r="2" spans="1:255" s="20" customFormat="1" ht="15" customHeight="1" x14ac:dyDescent="0.25">
      <c r="A2" s="16"/>
      <c r="B2" s="34">
        <v>1</v>
      </c>
      <c r="C2" s="56">
        <v>8074853692</v>
      </c>
      <c r="D2" s="56" t="s">
        <v>21</v>
      </c>
      <c r="E2" s="29">
        <v>6</v>
      </c>
      <c r="F2" s="18">
        <v>1</v>
      </c>
      <c r="G2" s="18">
        <v>1</v>
      </c>
      <c r="H2" s="18">
        <v>0.9</v>
      </c>
      <c r="I2" s="18">
        <f t="shared" ref="I2:I40" si="0">F2+G2+H2</f>
        <v>2.9</v>
      </c>
      <c r="J2" s="24">
        <f t="shared" ref="J2:J40" si="1">E2+I2</f>
        <v>8.9</v>
      </c>
      <c r="K2" s="18">
        <v>1.5</v>
      </c>
      <c r="L2" s="18">
        <v>0.5</v>
      </c>
      <c r="M2" s="18">
        <v>0.5</v>
      </c>
      <c r="N2" s="18">
        <v>0.5</v>
      </c>
      <c r="O2" s="18">
        <v>0</v>
      </c>
      <c r="P2" s="18"/>
      <c r="Q2" s="24">
        <f t="shared" ref="Q2:Q40" si="2">K2+L2+M2+O2+N2+P2</f>
        <v>3</v>
      </c>
      <c r="R2" s="24">
        <v>4.63</v>
      </c>
      <c r="S2" s="24">
        <f t="shared" ref="S2:S40" si="3">Q2+R2</f>
        <v>7.63</v>
      </c>
      <c r="T2" s="27">
        <f t="shared" ref="T2:T40" si="4">0.4*J2+0.6*S2</f>
        <v>8.1379999999999999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5" s="20" customFormat="1" ht="15" customHeight="1" x14ac:dyDescent="0.25">
      <c r="A3" s="16"/>
      <c r="B3" s="34">
        <v>2</v>
      </c>
      <c r="C3" s="56">
        <v>8075815479</v>
      </c>
      <c r="D3" s="56" t="s">
        <v>22</v>
      </c>
      <c r="E3" s="29">
        <v>3.75</v>
      </c>
      <c r="F3" s="18">
        <v>1</v>
      </c>
      <c r="G3" s="18">
        <v>1</v>
      </c>
      <c r="H3" s="18">
        <v>0.9</v>
      </c>
      <c r="I3" s="18">
        <f t="shared" si="0"/>
        <v>2.9</v>
      </c>
      <c r="J3" s="24">
        <f t="shared" si="1"/>
        <v>6.65</v>
      </c>
      <c r="K3" s="18">
        <v>1.5</v>
      </c>
      <c r="L3" s="18">
        <v>0.5</v>
      </c>
      <c r="M3" s="18">
        <v>0.5</v>
      </c>
      <c r="N3" s="18">
        <v>0.5</v>
      </c>
      <c r="O3" s="18">
        <v>0</v>
      </c>
      <c r="P3" s="18"/>
      <c r="Q3" s="24">
        <f t="shared" si="2"/>
        <v>3</v>
      </c>
      <c r="R3" s="24">
        <v>5.38</v>
      </c>
      <c r="S3" s="24">
        <f t="shared" si="3"/>
        <v>8.379999999999999</v>
      </c>
      <c r="T3" s="27">
        <f t="shared" si="4"/>
        <v>7.6879999999999997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s="20" customFormat="1" ht="15" customHeight="1" x14ac:dyDescent="0.25">
      <c r="A4" s="16"/>
      <c r="B4" s="34">
        <v>3</v>
      </c>
      <c r="C4" s="56">
        <v>51564792</v>
      </c>
      <c r="D4" s="56" t="s">
        <v>51</v>
      </c>
      <c r="E4" s="29">
        <v>2</v>
      </c>
      <c r="F4" s="18"/>
      <c r="G4" s="18"/>
      <c r="H4" s="18"/>
      <c r="I4" s="18">
        <f t="shared" si="0"/>
        <v>0</v>
      </c>
      <c r="J4" s="24">
        <f t="shared" si="1"/>
        <v>2</v>
      </c>
      <c r="K4" s="18">
        <v>1</v>
      </c>
      <c r="L4" s="18">
        <v>0.5</v>
      </c>
      <c r="M4" s="18"/>
      <c r="N4" s="18"/>
      <c r="O4" s="18"/>
      <c r="P4" s="18"/>
      <c r="Q4" s="24">
        <f t="shared" si="2"/>
        <v>1.5</v>
      </c>
      <c r="R4" s="24"/>
      <c r="S4" s="24">
        <f t="shared" si="3"/>
        <v>1.5</v>
      </c>
      <c r="T4" s="27">
        <f t="shared" si="4"/>
        <v>1.7</v>
      </c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s="20" customFormat="1" ht="15" customHeight="1" x14ac:dyDescent="0.25">
      <c r="A5" s="16"/>
      <c r="B5" s="34">
        <v>5</v>
      </c>
      <c r="C5" s="56">
        <v>8071828200</v>
      </c>
      <c r="D5" s="56" t="s">
        <v>23</v>
      </c>
      <c r="E5" s="29">
        <v>2.5</v>
      </c>
      <c r="F5" s="18">
        <v>1</v>
      </c>
      <c r="G5" s="18">
        <v>1</v>
      </c>
      <c r="H5" s="18">
        <v>0.9</v>
      </c>
      <c r="I5" s="18">
        <f t="shared" si="0"/>
        <v>2.9</v>
      </c>
      <c r="J5" s="24">
        <f t="shared" si="1"/>
        <v>5.4</v>
      </c>
      <c r="K5" s="18">
        <v>1.5</v>
      </c>
      <c r="L5" s="18">
        <v>0.5</v>
      </c>
      <c r="M5" s="18">
        <v>0.5</v>
      </c>
      <c r="N5" s="18">
        <v>0.5</v>
      </c>
      <c r="O5" s="18"/>
      <c r="P5" s="18"/>
      <c r="Q5" s="24">
        <f t="shared" si="2"/>
        <v>3</v>
      </c>
      <c r="R5" s="24">
        <v>3.61</v>
      </c>
      <c r="S5" s="24">
        <f t="shared" si="3"/>
        <v>6.6099999999999994</v>
      </c>
      <c r="T5" s="27">
        <f t="shared" si="4"/>
        <v>6.1259999999999994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pans="1:255" s="20" customFormat="1" ht="15" customHeight="1" x14ac:dyDescent="0.25">
      <c r="A6" s="16"/>
      <c r="B6" s="34">
        <v>6</v>
      </c>
      <c r="C6" s="56">
        <v>8486117369</v>
      </c>
      <c r="D6" s="56" t="s">
        <v>24</v>
      </c>
      <c r="E6" s="29">
        <v>4.75</v>
      </c>
      <c r="F6" s="18">
        <v>1</v>
      </c>
      <c r="G6" s="18">
        <v>1</v>
      </c>
      <c r="H6" s="18">
        <v>0.9</v>
      </c>
      <c r="I6" s="18">
        <f t="shared" si="0"/>
        <v>2.9</v>
      </c>
      <c r="J6" s="24">
        <f t="shared" si="1"/>
        <v>7.65</v>
      </c>
      <c r="K6" s="18">
        <v>1.5</v>
      </c>
      <c r="L6" s="18">
        <v>0.5</v>
      </c>
      <c r="M6" s="18">
        <v>0.5</v>
      </c>
      <c r="N6" s="18">
        <v>0.5</v>
      </c>
      <c r="O6" s="18">
        <v>0</v>
      </c>
      <c r="P6" s="18"/>
      <c r="Q6" s="24">
        <f t="shared" si="2"/>
        <v>3</v>
      </c>
      <c r="R6" s="24">
        <v>4.05</v>
      </c>
      <c r="S6" s="24">
        <f t="shared" si="3"/>
        <v>7.05</v>
      </c>
      <c r="T6" s="27">
        <f t="shared" si="4"/>
        <v>7.29</v>
      </c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</row>
    <row r="7" spans="1:255" s="20" customFormat="1" ht="15" customHeight="1" x14ac:dyDescent="0.25">
      <c r="A7" s="16"/>
      <c r="B7" s="34">
        <v>7</v>
      </c>
      <c r="C7" s="57">
        <v>8406122880</v>
      </c>
      <c r="D7" s="57" t="s">
        <v>50</v>
      </c>
      <c r="E7" s="24">
        <v>4.5</v>
      </c>
      <c r="F7" s="18">
        <v>1</v>
      </c>
      <c r="G7" s="18">
        <v>1</v>
      </c>
      <c r="H7" s="18">
        <v>0.8</v>
      </c>
      <c r="I7" s="18">
        <f t="shared" si="0"/>
        <v>2.8</v>
      </c>
      <c r="J7" s="24">
        <f t="shared" si="1"/>
        <v>7.3</v>
      </c>
      <c r="K7" s="18">
        <v>1.5</v>
      </c>
      <c r="L7" s="18">
        <v>0.5</v>
      </c>
      <c r="M7" s="18">
        <v>0.5</v>
      </c>
      <c r="N7" s="18">
        <v>0.5</v>
      </c>
      <c r="O7" s="18"/>
      <c r="P7" s="18"/>
      <c r="Q7" s="24">
        <f t="shared" si="2"/>
        <v>3</v>
      </c>
      <c r="R7" s="24">
        <v>3.63</v>
      </c>
      <c r="S7" s="24">
        <f t="shared" si="3"/>
        <v>6.63</v>
      </c>
      <c r="T7" s="27">
        <f t="shared" si="4"/>
        <v>6.8979999999999997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</row>
    <row r="8" spans="1:255" s="20" customFormat="1" ht="15" customHeight="1" x14ac:dyDescent="0.25">
      <c r="A8" s="16"/>
      <c r="B8" s="34">
        <v>37</v>
      </c>
      <c r="C8" s="17">
        <v>5067650396</v>
      </c>
      <c r="D8" s="17" t="s">
        <v>70</v>
      </c>
      <c r="E8" s="29">
        <v>6.25</v>
      </c>
      <c r="F8" s="18">
        <v>1</v>
      </c>
      <c r="G8" s="18">
        <v>1</v>
      </c>
      <c r="H8" s="18">
        <v>1</v>
      </c>
      <c r="I8" s="18">
        <f t="shared" si="0"/>
        <v>3</v>
      </c>
      <c r="J8" s="24">
        <f t="shared" si="1"/>
        <v>9.25</v>
      </c>
      <c r="K8" s="18">
        <v>1</v>
      </c>
      <c r="L8" s="18">
        <v>0.5</v>
      </c>
      <c r="M8" s="18">
        <v>0.5</v>
      </c>
      <c r="N8" s="18">
        <v>0.5</v>
      </c>
      <c r="O8" s="18"/>
      <c r="P8" s="18"/>
      <c r="Q8" s="24">
        <f t="shared" si="2"/>
        <v>2.5</v>
      </c>
      <c r="R8" s="24">
        <v>6.25</v>
      </c>
      <c r="S8" s="24">
        <f t="shared" si="3"/>
        <v>8.75</v>
      </c>
      <c r="T8" s="27">
        <f t="shared" si="4"/>
        <v>8.9499999999999993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</row>
    <row r="9" spans="1:255" s="20" customFormat="1" ht="15" customHeight="1" x14ac:dyDescent="0.25">
      <c r="A9" s="16"/>
      <c r="B9" s="34">
        <v>8</v>
      </c>
      <c r="C9" s="57">
        <v>2476907561</v>
      </c>
      <c r="D9" s="57" t="s">
        <v>46</v>
      </c>
      <c r="E9" s="24">
        <v>4.75</v>
      </c>
      <c r="F9" s="18">
        <v>1</v>
      </c>
      <c r="G9" s="18">
        <v>1</v>
      </c>
      <c r="H9" s="18">
        <v>0.9</v>
      </c>
      <c r="I9" s="18">
        <f t="shared" si="0"/>
        <v>2.9</v>
      </c>
      <c r="J9" s="24">
        <f t="shared" si="1"/>
        <v>7.65</v>
      </c>
      <c r="K9" s="18">
        <v>1.5</v>
      </c>
      <c r="L9" s="18">
        <v>0.5</v>
      </c>
      <c r="M9" s="18">
        <v>0.5</v>
      </c>
      <c r="N9" s="18">
        <v>0.5</v>
      </c>
      <c r="O9" s="18"/>
      <c r="P9" s="18"/>
      <c r="Q9" s="24">
        <f t="shared" si="2"/>
        <v>3</v>
      </c>
      <c r="R9" s="24">
        <v>4</v>
      </c>
      <c r="S9" s="24">
        <f t="shared" si="3"/>
        <v>7</v>
      </c>
      <c r="T9" s="27">
        <f t="shared" si="4"/>
        <v>7.2600000000000007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15" customHeight="1" x14ac:dyDescent="0.25">
      <c r="A10" s="16"/>
      <c r="B10" s="34">
        <v>10</v>
      </c>
      <c r="C10" s="56">
        <v>1299239688</v>
      </c>
      <c r="D10" s="56" t="s">
        <v>25</v>
      </c>
      <c r="E10" s="29">
        <v>1.5</v>
      </c>
      <c r="F10" s="18">
        <v>1</v>
      </c>
      <c r="G10" s="18">
        <v>1</v>
      </c>
      <c r="H10" s="18">
        <v>0.9</v>
      </c>
      <c r="I10" s="18">
        <f t="shared" si="0"/>
        <v>2.9</v>
      </c>
      <c r="J10" s="24">
        <f t="shared" si="1"/>
        <v>4.4000000000000004</v>
      </c>
      <c r="K10" s="18">
        <v>1.5</v>
      </c>
      <c r="L10" s="18">
        <v>0.5</v>
      </c>
      <c r="M10" s="18">
        <v>0.5</v>
      </c>
      <c r="N10" s="18">
        <v>0.5</v>
      </c>
      <c r="O10" s="18"/>
      <c r="P10" s="18">
        <v>0.5</v>
      </c>
      <c r="Q10" s="24">
        <f t="shared" si="2"/>
        <v>3.5</v>
      </c>
      <c r="R10" s="24">
        <v>3.63</v>
      </c>
      <c r="S10" s="24">
        <f t="shared" si="3"/>
        <v>7.13</v>
      </c>
      <c r="T10" s="27">
        <f t="shared" si="4"/>
        <v>6.0380000000000003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5" customHeight="1" x14ac:dyDescent="0.25">
      <c r="A11" s="16"/>
      <c r="B11" s="34">
        <v>11</v>
      </c>
      <c r="C11" s="57">
        <v>7082558857</v>
      </c>
      <c r="D11" s="57" t="s">
        <v>45</v>
      </c>
      <c r="E11" s="24">
        <v>2</v>
      </c>
      <c r="F11" s="18">
        <v>1</v>
      </c>
      <c r="G11" s="18"/>
      <c r="H11" s="18">
        <v>0.9</v>
      </c>
      <c r="I11" s="18">
        <f t="shared" si="0"/>
        <v>1.9</v>
      </c>
      <c r="J11" s="24">
        <f t="shared" si="1"/>
        <v>3.9</v>
      </c>
      <c r="K11" s="18">
        <v>1.5</v>
      </c>
      <c r="L11" s="18">
        <v>0.5</v>
      </c>
      <c r="M11" s="18"/>
      <c r="N11" s="18"/>
      <c r="O11" s="18"/>
      <c r="P11" s="18"/>
      <c r="Q11" s="24">
        <f t="shared" si="2"/>
        <v>2</v>
      </c>
      <c r="R11" s="24">
        <v>1.88</v>
      </c>
      <c r="S11" s="24">
        <f t="shared" si="3"/>
        <v>3.88</v>
      </c>
      <c r="T11" s="27">
        <f t="shared" si="4"/>
        <v>3.8879999999999999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5" customHeight="1" x14ac:dyDescent="0.25">
      <c r="A12" s="16"/>
      <c r="B12" s="34">
        <v>12</v>
      </c>
      <c r="C12" s="56">
        <v>8406121185</v>
      </c>
      <c r="D12" s="56" t="s">
        <v>26</v>
      </c>
      <c r="E12" s="29">
        <v>3.75</v>
      </c>
      <c r="F12" s="18">
        <v>1</v>
      </c>
      <c r="G12" s="18">
        <v>1</v>
      </c>
      <c r="H12" s="18">
        <v>0.8</v>
      </c>
      <c r="I12" s="18">
        <f t="shared" si="0"/>
        <v>2.8</v>
      </c>
      <c r="J12" s="24">
        <f t="shared" si="1"/>
        <v>6.55</v>
      </c>
      <c r="K12" s="18">
        <v>1.5</v>
      </c>
      <c r="L12" s="18">
        <v>0.5</v>
      </c>
      <c r="M12" s="18">
        <v>0.5</v>
      </c>
      <c r="N12" s="18">
        <v>0.5</v>
      </c>
      <c r="O12" s="18"/>
      <c r="P12" s="18"/>
      <c r="Q12" s="24">
        <f t="shared" si="2"/>
        <v>3</v>
      </c>
      <c r="R12" s="24">
        <v>3.5</v>
      </c>
      <c r="S12" s="24">
        <f t="shared" si="3"/>
        <v>6.5</v>
      </c>
      <c r="T12" s="27">
        <f t="shared" si="4"/>
        <v>6.52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5" customHeight="1" x14ac:dyDescent="0.25">
      <c r="A13" s="16"/>
      <c r="B13" s="34">
        <v>14</v>
      </c>
      <c r="C13" s="57">
        <v>8098911274</v>
      </c>
      <c r="D13" s="57" t="s">
        <v>43</v>
      </c>
      <c r="E13" s="24">
        <v>2.25</v>
      </c>
      <c r="F13" s="18">
        <v>1</v>
      </c>
      <c r="G13" s="18">
        <v>1</v>
      </c>
      <c r="H13" s="18">
        <v>0.8</v>
      </c>
      <c r="I13" s="18">
        <f t="shared" si="0"/>
        <v>2.8</v>
      </c>
      <c r="J13" s="24">
        <f t="shared" si="1"/>
        <v>5.05</v>
      </c>
      <c r="K13" s="18">
        <v>1.5</v>
      </c>
      <c r="L13" s="18">
        <v>0.5</v>
      </c>
      <c r="M13" s="18">
        <v>0.5</v>
      </c>
      <c r="N13" s="18">
        <v>0.5</v>
      </c>
      <c r="O13" s="18"/>
      <c r="P13" s="18">
        <v>1.4</v>
      </c>
      <c r="Q13" s="24">
        <f t="shared" si="2"/>
        <v>4.4000000000000004</v>
      </c>
      <c r="R13" s="24">
        <v>2.25</v>
      </c>
      <c r="S13" s="24">
        <f t="shared" si="3"/>
        <v>6.65</v>
      </c>
      <c r="T13" s="27">
        <f t="shared" si="4"/>
        <v>6.01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5" customHeight="1" x14ac:dyDescent="0.25">
      <c r="A14" s="16"/>
      <c r="B14" s="34">
        <v>36</v>
      </c>
      <c r="C14" s="17">
        <v>1299143780</v>
      </c>
      <c r="D14" s="17" t="s">
        <v>63</v>
      </c>
      <c r="E14" s="29">
        <v>3.75</v>
      </c>
      <c r="F14" s="18">
        <v>1</v>
      </c>
      <c r="G14" s="18">
        <v>1</v>
      </c>
      <c r="H14" s="18">
        <v>1</v>
      </c>
      <c r="I14" s="18">
        <f t="shared" si="0"/>
        <v>3</v>
      </c>
      <c r="J14" s="24">
        <f t="shared" si="1"/>
        <v>6.75</v>
      </c>
      <c r="K14" s="18">
        <v>1.5</v>
      </c>
      <c r="L14" s="18">
        <v>0.5</v>
      </c>
      <c r="M14" s="18">
        <v>0.5</v>
      </c>
      <c r="N14" s="18">
        <v>0.5</v>
      </c>
      <c r="O14" s="18"/>
      <c r="P14" s="18"/>
      <c r="Q14" s="24">
        <f t="shared" si="2"/>
        <v>3</v>
      </c>
      <c r="R14" s="24">
        <v>3.76</v>
      </c>
      <c r="S14" s="24">
        <f t="shared" si="3"/>
        <v>6.76</v>
      </c>
      <c r="T14" s="27">
        <f t="shared" si="4"/>
        <v>6.7560000000000002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15" customHeight="1" x14ac:dyDescent="0.25">
      <c r="A15" s="16"/>
      <c r="B15" s="34">
        <v>45</v>
      </c>
      <c r="C15" s="17">
        <v>5669148021</v>
      </c>
      <c r="D15" s="17" t="s">
        <v>64</v>
      </c>
      <c r="E15" s="45">
        <v>4</v>
      </c>
      <c r="F15" s="55">
        <v>1</v>
      </c>
      <c r="G15" s="55">
        <v>1</v>
      </c>
      <c r="H15" s="55">
        <v>0.8</v>
      </c>
      <c r="I15" s="18">
        <f t="shared" si="0"/>
        <v>2.8</v>
      </c>
      <c r="J15" s="24">
        <f t="shared" si="1"/>
        <v>6.8</v>
      </c>
      <c r="K15" s="18">
        <v>1.5</v>
      </c>
      <c r="L15" s="18">
        <v>0.5</v>
      </c>
      <c r="M15" s="18">
        <v>0.5</v>
      </c>
      <c r="N15" s="18">
        <v>0.5</v>
      </c>
      <c r="O15" s="18">
        <v>0</v>
      </c>
      <c r="P15" s="18"/>
      <c r="Q15" s="24">
        <f t="shared" si="2"/>
        <v>3</v>
      </c>
      <c r="R15" s="24">
        <v>3.51</v>
      </c>
      <c r="S15" s="24">
        <f t="shared" si="3"/>
        <v>6.51</v>
      </c>
      <c r="T15" s="27">
        <f t="shared" si="4"/>
        <v>6.6259999999999994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5" customHeight="1" x14ac:dyDescent="0.25">
      <c r="A16" s="16"/>
      <c r="B16" s="34">
        <v>17</v>
      </c>
      <c r="C16" s="56">
        <v>1299156502</v>
      </c>
      <c r="D16" s="56" t="s">
        <v>27</v>
      </c>
      <c r="E16" s="29">
        <v>5.5</v>
      </c>
      <c r="F16" s="18">
        <v>1</v>
      </c>
      <c r="G16" s="18">
        <v>1</v>
      </c>
      <c r="H16" s="18">
        <v>0.9</v>
      </c>
      <c r="I16" s="18">
        <f t="shared" si="0"/>
        <v>2.9</v>
      </c>
      <c r="J16" s="24">
        <f t="shared" si="1"/>
        <v>8.4</v>
      </c>
      <c r="K16" s="18">
        <v>1.5</v>
      </c>
      <c r="L16" s="18">
        <v>0.5</v>
      </c>
      <c r="M16" s="18">
        <v>0.5</v>
      </c>
      <c r="N16" s="18">
        <v>0.5</v>
      </c>
      <c r="O16" s="18"/>
      <c r="P16" s="18"/>
      <c r="Q16" s="24">
        <f t="shared" si="2"/>
        <v>3</v>
      </c>
      <c r="R16" s="24">
        <v>4.87</v>
      </c>
      <c r="S16" s="24">
        <f t="shared" si="3"/>
        <v>7.87</v>
      </c>
      <c r="T16" s="27">
        <f t="shared" si="4"/>
        <v>8.0820000000000007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5" customHeight="1" x14ac:dyDescent="0.25">
      <c r="A17" s="16"/>
      <c r="B17" s="34">
        <v>18</v>
      </c>
      <c r="C17" s="56">
        <v>8412163638</v>
      </c>
      <c r="D17" s="56" t="s">
        <v>28</v>
      </c>
      <c r="E17" s="29">
        <v>2.75</v>
      </c>
      <c r="F17" s="18">
        <v>1</v>
      </c>
      <c r="G17" s="18">
        <v>1</v>
      </c>
      <c r="H17" s="18">
        <v>1</v>
      </c>
      <c r="I17" s="18">
        <f t="shared" si="0"/>
        <v>3</v>
      </c>
      <c r="J17" s="24">
        <f t="shared" si="1"/>
        <v>5.75</v>
      </c>
      <c r="K17" s="18">
        <v>1.5</v>
      </c>
      <c r="L17" s="18">
        <v>0.5</v>
      </c>
      <c r="M17" s="18">
        <v>0.5</v>
      </c>
      <c r="N17" s="18">
        <v>0.5</v>
      </c>
      <c r="O17" s="18"/>
      <c r="P17" s="18"/>
      <c r="Q17" s="24">
        <f t="shared" si="2"/>
        <v>3</v>
      </c>
      <c r="R17" s="24">
        <v>3.88</v>
      </c>
      <c r="S17" s="24">
        <f t="shared" si="3"/>
        <v>6.88</v>
      </c>
      <c r="T17" s="27">
        <f t="shared" si="4"/>
        <v>6.4280000000000008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5" customHeight="1" x14ac:dyDescent="0.25">
      <c r="A18" s="16"/>
      <c r="B18" s="34">
        <v>19</v>
      </c>
      <c r="C18" s="56">
        <v>8071844877</v>
      </c>
      <c r="D18" s="56" t="s">
        <v>29</v>
      </c>
      <c r="E18" s="29">
        <v>3</v>
      </c>
      <c r="F18" s="18">
        <v>1</v>
      </c>
      <c r="G18" s="18">
        <v>1</v>
      </c>
      <c r="H18" s="18">
        <v>0.9</v>
      </c>
      <c r="I18" s="18">
        <f t="shared" si="0"/>
        <v>2.9</v>
      </c>
      <c r="J18" s="24">
        <f t="shared" si="1"/>
        <v>5.9</v>
      </c>
      <c r="K18" s="18"/>
      <c r="L18" s="18"/>
      <c r="M18" s="18"/>
      <c r="N18" s="18"/>
      <c r="O18" s="18">
        <v>1</v>
      </c>
      <c r="P18" s="18"/>
      <c r="Q18" s="24">
        <f t="shared" si="2"/>
        <v>1</v>
      </c>
      <c r="R18" s="24"/>
      <c r="S18" s="24">
        <f t="shared" si="3"/>
        <v>1</v>
      </c>
      <c r="T18" s="27">
        <f t="shared" si="4"/>
        <v>2.9600000000000004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5" customHeight="1" x14ac:dyDescent="0.25">
      <c r="A19" s="16"/>
      <c r="B19" s="34">
        <v>20</v>
      </c>
      <c r="C19" s="56">
        <v>8826396987</v>
      </c>
      <c r="D19" s="56" t="s">
        <v>30</v>
      </c>
      <c r="E19" s="29">
        <v>4</v>
      </c>
      <c r="F19" s="18">
        <v>1</v>
      </c>
      <c r="G19" s="18">
        <v>1</v>
      </c>
      <c r="H19" s="18">
        <v>0.9</v>
      </c>
      <c r="I19" s="18">
        <f t="shared" si="0"/>
        <v>2.9</v>
      </c>
      <c r="J19" s="24">
        <f t="shared" si="1"/>
        <v>6.9</v>
      </c>
      <c r="K19" s="18">
        <v>1.5</v>
      </c>
      <c r="L19" s="18">
        <v>0.5</v>
      </c>
      <c r="M19" s="18">
        <v>0.5</v>
      </c>
      <c r="N19" s="18">
        <v>0.5</v>
      </c>
      <c r="O19" s="18"/>
      <c r="P19" s="18"/>
      <c r="Q19" s="24">
        <f t="shared" si="2"/>
        <v>3</v>
      </c>
      <c r="R19" s="24">
        <v>3.75</v>
      </c>
      <c r="S19" s="24">
        <f t="shared" si="3"/>
        <v>6.75</v>
      </c>
      <c r="T19" s="27">
        <f t="shared" si="4"/>
        <v>6.8100000000000005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15" customHeight="1" x14ac:dyDescent="0.25">
      <c r="A20" s="16"/>
      <c r="B20" s="34">
        <v>21</v>
      </c>
      <c r="C20" s="56">
        <v>8405108114</v>
      </c>
      <c r="D20" s="56" t="s">
        <v>61</v>
      </c>
      <c r="E20" s="29"/>
      <c r="F20" s="18"/>
      <c r="G20" s="18"/>
      <c r="H20" s="18"/>
      <c r="I20" s="18">
        <f t="shared" si="0"/>
        <v>0</v>
      </c>
      <c r="J20" s="24">
        <f t="shared" si="1"/>
        <v>0</v>
      </c>
      <c r="K20" s="18"/>
      <c r="L20" s="18"/>
      <c r="M20" s="18"/>
      <c r="N20" s="18"/>
      <c r="O20" s="18"/>
      <c r="P20" s="18"/>
      <c r="Q20" s="24">
        <f t="shared" si="2"/>
        <v>0</v>
      </c>
      <c r="R20" s="24"/>
      <c r="S20" s="24">
        <f t="shared" si="3"/>
        <v>0</v>
      </c>
      <c r="T20" s="27">
        <f t="shared" si="4"/>
        <v>0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5" customHeight="1" x14ac:dyDescent="0.25">
      <c r="A21" s="16"/>
      <c r="B21" s="34">
        <v>22</v>
      </c>
      <c r="C21" s="56">
        <v>5646157530</v>
      </c>
      <c r="D21" s="56" t="s">
        <v>62</v>
      </c>
      <c r="E21" s="29"/>
      <c r="F21" s="18"/>
      <c r="G21" s="18"/>
      <c r="H21" s="18"/>
      <c r="I21" s="18">
        <f t="shared" si="0"/>
        <v>0</v>
      </c>
      <c r="J21" s="24">
        <f t="shared" si="1"/>
        <v>0</v>
      </c>
      <c r="K21" s="18">
        <v>1.5</v>
      </c>
      <c r="L21" s="18">
        <v>0.5</v>
      </c>
      <c r="M21" s="18">
        <v>0.5</v>
      </c>
      <c r="N21" s="18"/>
      <c r="O21" s="18"/>
      <c r="P21" s="18"/>
      <c r="Q21" s="24">
        <f t="shared" si="2"/>
        <v>2.5</v>
      </c>
      <c r="R21" s="24">
        <v>1.63</v>
      </c>
      <c r="S21" s="24">
        <f t="shared" si="3"/>
        <v>4.13</v>
      </c>
      <c r="T21" s="27">
        <f t="shared" si="4"/>
        <v>2.4779999999999998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5" customHeight="1" x14ac:dyDescent="0.25">
      <c r="A22" s="16"/>
      <c r="B22" s="34">
        <v>23</v>
      </c>
      <c r="C22" s="56">
        <v>8473178099</v>
      </c>
      <c r="D22" s="56" t="s">
        <v>31</v>
      </c>
      <c r="E22" s="29">
        <v>4</v>
      </c>
      <c r="F22" s="18">
        <v>1</v>
      </c>
      <c r="G22" s="18">
        <v>1</v>
      </c>
      <c r="H22" s="18">
        <v>0.9</v>
      </c>
      <c r="I22" s="18">
        <f t="shared" si="0"/>
        <v>2.9</v>
      </c>
      <c r="J22" s="24">
        <f t="shared" si="1"/>
        <v>6.9</v>
      </c>
      <c r="K22" s="18">
        <v>1.5</v>
      </c>
      <c r="L22" s="18">
        <v>0.5</v>
      </c>
      <c r="M22" s="18">
        <v>0.5</v>
      </c>
      <c r="N22" s="18">
        <v>0.5</v>
      </c>
      <c r="O22" s="18"/>
      <c r="P22" s="18"/>
      <c r="Q22" s="24">
        <f t="shared" si="2"/>
        <v>3</v>
      </c>
      <c r="R22" s="24">
        <v>4.75</v>
      </c>
      <c r="S22" s="24">
        <f t="shared" si="3"/>
        <v>7.75</v>
      </c>
      <c r="T22" s="27">
        <f t="shared" si="4"/>
        <v>7.41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5" customHeight="1" x14ac:dyDescent="0.25">
      <c r="A23" s="16"/>
      <c r="B23" s="34"/>
      <c r="C23" s="56">
        <v>5012446692</v>
      </c>
      <c r="D23" s="56" t="s">
        <v>75</v>
      </c>
      <c r="E23" s="29"/>
      <c r="F23" s="18"/>
      <c r="G23" s="18"/>
      <c r="H23" s="18"/>
      <c r="I23" s="18">
        <f t="shared" si="0"/>
        <v>0</v>
      </c>
      <c r="J23" s="24">
        <f t="shared" si="1"/>
        <v>0</v>
      </c>
      <c r="K23" s="18"/>
      <c r="L23" s="18"/>
      <c r="M23" s="18"/>
      <c r="N23" s="18"/>
      <c r="O23" s="18"/>
      <c r="P23" s="18"/>
      <c r="Q23" s="24">
        <f t="shared" si="2"/>
        <v>0</v>
      </c>
      <c r="R23" s="24"/>
      <c r="S23" s="24">
        <f t="shared" si="3"/>
        <v>0</v>
      </c>
      <c r="T23" s="27">
        <f t="shared" si="4"/>
        <v>0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5" customHeight="1" x14ac:dyDescent="0.25">
      <c r="A24" s="16"/>
      <c r="B24" s="34">
        <v>24</v>
      </c>
      <c r="C24" s="56">
        <v>8407138868</v>
      </c>
      <c r="D24" s="56" t="s">
        <v>32</v>
      </c>
      <c r="E24" s="29">
        <v>2.25</v>
      </c>
      <c r="F24" s="18">
        <v>1</v>
      </c>
      <c r="G24" s="18">
        <v>1</v>
      </c>
      <c r="H24" s="18">
        <v>0.9</v>
      </c>
      <c r="I24" s="18">
        <f t="shared" si="0"/>
        <v>2.9</v>
      </c>
      <c r="J24" s="24">
        <f t="shared" si="1"/>
        <v>5.15</v>
      </c>
      <c r="K24" s="18">
        <v>1.5</v>
      </c>
      <c r="L24" s="18">
        <v>0.5</v>
      </c>
      <c r="M24" s="18">
        <v>0.5</v>
      </c>
      <c r="N24" s="18">
        <v>0.5</v>
      </c>
      <c r="O24" s="18">
        <v>0</v>
      </c>
      <c r="P24" s="18"/>
      <c r="Q24" s="24">
        <f t="shared" si="2"/>
        <v>3</v>
      </c>
      <c r="R24" s="24">
        <v>4.25</v>
      </c>
      <c r="S24" s="24">
        <f t="shared" si="3"/>
        <v>7.25</v>
      </c>
      <c r="T24" s="27">
        <f t="shared" si="4"/>
        <v>6.41</v>
      </c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5" customHeight="1" x14ac:dyDescent="0.25">
      <c r="A25" s="16"/>
      <c r="B25" s="34"/>
      <c r="C25" s="56">
        <v>1299141525</v>
      </c>
      <c r="D25" s="56" t="s">
        <v>76</v>
      </c>
      <c r="E25" s="29">
        <v>2</v>
      </c>
      <c r="F25" s="18"/>
      <c r="G25" s="18"/>
      <c r="H25" s="18"/>
      <c r="I25" s="18">
        <f t="shared" si="0"/>
        <v>0</v>
      </c>
      <c r="J25" s="24">
        <f t="shared" si="1"/>
        <v>2</v>
      </c>
      <c r="K25" s="18"/>
      <c r="L25" s="18"/>
      <c r="M25" s="18"/>
      <c r="N25" s="18"/>
      <c r="O25" s="18"/>
      <c r="P25" s="18"/>
      <c r="Q25" s="24">
        <f t="shared" si="2"/>
        <v>0</v>
      </c>
      <c r="R25" s="24">
        <v>2</v>
      </c>
      <c r="S25" s="24">
        <f t="shared" si="3"/>
        <v>2</v>
      </c>
      <c r="T25" s="27">
        <f t="shared" si="4"/>
        <v>2</v>
      </c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5" customHeight="1" x14ac:dyDescent="0.25">
      <c r="A26" s="16"/>
      <c r="B26" s="34">
        <v>25</v>
      </c>
      <c r="C26" s="56">
        <v>8406121501</v>
      </c>
      <c r="D26" s="56" t="s">
        <v>33</v>
      </c>
      <c r="E26" s="29">
        <v>4.5</v>
      </c>
      <c r="F26" s="18">
        <v>1</v>
      </c>
      <c r="G26" s="18">
        <v>1</v>
      </c>
      <c r="H26" s="18">
        <v>0.9</v>
      </c>
      <c r="I26" s="18">
        <f t="shared" si="0"/>
        <v>2.9</v>
      </c>
      <c r="J26" s="24">
        <f t="shared" si="1"/>
        <v>7.4</v>
      </c>
      <c r="K26" s="18">
        <v>1.5</v>
      </c>
      <c r="L26" s="18">
        <v>0.5</v>
      </c>
      <c r="M26" s="18">
        <v>0.5</v>
      </c>
      <c r="N26" s="18">
        <v>0.5</v>
      </c>
      <c r="O26" s="18"/>
      <c r="P26" s="18"/>
      <c r="Q26" s="24">
        <f t="shared" si="2"/>
        <v>3</v>
      </c>
      <c r="R26" s="24">
        <v>4.88</v>
      </c>
      <c r="S26" s="24">
        <f t="shared" si="3"/>
        <v>7.88</v>
      </c>
      <c r="T26" s="27">
        <f t="shared" si="4"/>
        <v>7.6880000000000006</v>
      </c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5" customHeight="1" x14ac:dyDescent="0.25">
      <c r="A27" s="16"/>
      <c r="B27" s="34">
        <v>26</v>
      </c>
      <c r="C27" s="56">
        <v>8075809802</v>
      </c>
      <c r="D27" s="56" t="s">
        <v>34</v>
      </c>
      <c r="E27" s="29">
        <v>3</v>
      </c>
      <c r="F27" s="18">
        <v>1</v>
      </c>
      <c r="G27" s="18">
        <v>1</v>
      </c>
      <c r="H27" s="18">
        <v>0.9</v>
      </c>
      <c r="I27" s="18">
        <f t="shared" si="0"/>
        <v>2.9</v>
      </c>
      <c r="J27" s="24">
        <f t="shared" si="1"/>
        <v>5.9</v>
      </c>
      <c r="K27" s="18">
        <v>1.5</v>
      </c>
      <c r="L27" s="18"/>
      <c r="M27" s="18"/>
      <c r="N27" s="18"/>
      <c r="O27" s="18">
        <v>1</v>
      </c>
      <c r="P27" s="18">
        <v>1.35</v>
      </c>
      <c r="Q27" s="24">
        <f t="shared" si="2"/>
        <v>3.85</v>
      </c>
      <c r="R27" s="24">
        <v>2.25</v>
      </c>
      <c r="S27" s="24">
        <f t="shared" si="3"/>
        <v>6.1</v>
      </c>
      <c r="T27" s="27">
        <f t="shared" si="4"/>
        <v>6.02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5" customHeight="1" x14ac:dyDescent="0.25">
      <c r="A28" s="16"/>
      <c r="B28" s="34">
        <v>27</v>
      </c>
      <c r="C28" s="57">
        <v>8406128214</v>
      </c>
      <c r="D28" s="57" t="s">
        <v>47</v>
      </c>
      <c r="E28" s="24">
        <v>4.5</v>
      </c>
      <c r="F28" s="18">
        <v>1</v>
      </c>
      <c r="G28" s="18">
        <v>1</v>
      </c>
      <c r="H28" s="18">
        <v>0.8</v>
      </c>
      <c r="I28" s="18">
        <f t="shared" si="0"/>
        <v>2.8</v>
      </c>
      <c r="J28" s="24">
        <f t="shared" si="1"/>
        <v>7.3</v>
      </c>
      <c r="K28" s="18">
        <v>1</v>
      </c>
      <c r="L28" s="18">
        <v>0.5</v>
      </c>
      <c r="M28" s="18">
        <v>0.5</v>
      </c>
      <c r="N28" s="18">
        <v>0.5</v>
      </c>
      <c r="O28" s="18"/>
      <c r="P28" s="18"/>
      <c r="Q28" s="24">
        <f t="shared" si="2"/>
        <v>2.5</v>
      </c>
      <c r="R28" s="24">
        <v>3.63</v>
      </c>
      <c r="S28" s="24">
        <f t="shared" si="3"/>
        <v>6.13</v>
      </c>
      <c r="T28" s="27">
        <f t="shared" si="4"/>
        <v>6.5979999999999999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5" customHeight="1" x14ac:dyDescent="0.25">
      <c r="A29" s="16"/>
      <c r="B29" s="34">
        <v>28</v>
      </c>
      <c r="C29" s="56">
        <v>9902007550</v>
      </c>
      <c r="D29" s="56" t="s">
        <v>35</v>
      </c>
      <c r="E29" s="29">
        <v>4.25</v>
      </c>
      <c r="F29" s="18">
        <v>1</v>
      </c>
      <c r="G29" s="18">
        <v>1</v>
      </c>
      <c r="H29" s="18">
        <v>0.9</v>
      </c>
      <c r="I29" s="18">
        <f t="shared" si="0"/>
        <v>2.9</v>
      </c>
      <c r="J29" s="24">
        <f t="shared" si="1"/>
        <v>7.15</v>
      </c>
      <c r="K29" s="18">
        <v>1.5</v>
      </c>
      <c r="L29" s="18">
        <v>0.5</v>
      </c>
      <c r="M29" s="18">
        <v>0.5</v>
      </c>
      <c r="N29" s="18">
        <v>0.5</v>
      </c>
      <c r="O29" s="18"/>
      <c r="P29" s="18"/>
      <c r="Q29" s="24">
        <f t="shared" si="2"/>
        <v>3</v>
      </c>
      <c r="R29" s="24">
        <v>4.5</v>
      </c>
      <c r="S29" s="24">
        <f t="shared" si="3"/>
        <v>7.5</v>
      </c>
      <c r="T29" s="27">
        <f t="shared" si="4"/>
        <v>7.36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5" customHeight="1" x14ac:dyDescent="0.25">
      <c r="A30" s="16"/>
      <c r="B30" s="34">
        <v>29</v>
      </c>
      <c r="C30" s="56">
        <v>8208965239</v>
      </c>
      <c r="D30" s="56" t="s">
        <v>36</v>
      </c>
      <c r="E30" s="29">
        <v>4.75</v>
      </c>
      <c r="F30" s="18">
        <v>1</v>
      </c>
      <c r="G30" s="18">
        <v>1</v>
      </c>
      <c r="H30" s="18">
        <v>0.9</v>
      </c>
      <c r="I30" s="18">
        <f t="shared" si="0"/>
        <v>2.9</v>
      </c>
      <c r="J30" s="24">
        <f t="shared" si="1"/>
        <v>7.65</v>
      </c>
      <c r="K30" s="18">
        <v>1.5</v>
      </c>
      <c r="L30" s="18">
        <v>0.5</v>
      </c>
      <c r="M30" s="18">
        <v>0.5</v>
      </c>
      <c r="N30" s="18">
        <v>0.5</v>
      </c>
      <c r="O30" s="18">
        <v>0</v>
      </c>
      <c r="P30" s="18"/>
      <c r="Q30" s="24">
        <f t="shared" si="2"/>
        <v>3</v>
      </c>
      <c r="R30" s="24">
        <v>5.38</v>
      </c>
      <c r="S30" s="24">
        <f t="shared" si="3"/>
        <v>8.379999999999999</v>
      </c>
      <c r="T30" s="27">
        <f t="shared" si="4"/>
        <v>8.088000000000001</v>
      </c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5" customHeight="1" x14ac:dyDescent="0.25">
      <c r="A31" s="16"/>
      <c r="B31" s="34">
        <v>30</v>
      </c>
      <c r="C31" s="54">
        <v>1299135663</v>
      </c>
      <c r="D31" s="54" t="s">
        <v>53</v>
      </c>
      <c r="E31" s="45">
        <v>3.5</v>
      </c>
      <c r="F31" s="55">
        <v>1</v>
      </c>
      <c r="G31" s="55">
        <v>1</v>
      </c>
      <c r="H31" s="55">
        <v>1</v>
      </c>
      <c r="I31" s="18">
        <f t="shared" si="0"/>
        <v>3</v>
      </c>
      <c r="J31" s="24">
        <f t="shared" si="1"/>
        <v>6.5</v>
      </c>
      <c r="K31" s="18">
        <v>1.5</v>
      </c>
      <c r="L31" s="18">
        <v>0.5</v>
      </c>
      <c r="M31" s="18">
        <v>0.5</v>
      </c>
      <c r="N31" s="18">
        <v>0.5</v>
      </c>
      <c r="O31" s="18"/>
      <c r="P31" s="18"/>
      <c r="Q31" s="24">
        <f t="shared" si="2"/>
        <v>3</v>
      </c>
      <c r="R31" s="24">
        <v>3</v>
      </c>
      <c r="S31" s="24">
        <f t="shared" si="3"/>
        <v>6</v>
      </c>
      <c r="T31" s="27">
        <f t="shared" si="4"/>
        <v>6.1999999999999993</v>
      </c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15" customHeight="1" x14ac:dyDescent="0.25">
      <c r="A32" s="16"/>
      <c r="B32" s="34">
        <v>35</v>
      </c>
      <c r="C32" s="17">
        <v>5899073760</v>
      </c>
      <c r="D32" s="17" t="s">
        <v>72</v>
      </c>
      <c r="E32" s="29">
        <v>2.75</v>
      </c>
      <c r="F32" s="18"/>
      <c r="G32" s="18"/>
      <c r="H32" s="18">
        <v>0.9</v>
      </c>
      <c r="I32" s="18">
        <f t="shared" si="0"/>
        <v>0.9</v>
      </c>
      <c r="J32" s="24">
        <f t="shared" si="1"/>
        <v>3.65</v>
      </c>
      <c r="K32" s="18">
        <v>1.5</v>
      </c>
      <c r="L32" s="18">
        <v>0.25</v>
      </c>
      <c r="M32" s="18">
        <v>0.5</v>
      </c>
      <c r="N32" s="18">
        <v>0.5</v>
      </c>
      <c r="O32" s="18"/>
      <c r="P32" s="18">
        <v>0.45</v>
      </c>
      <c r="Q32" s="24">
        <f t="shared" si="2"/>
        <v>3.2</v>
      </c>
      <c r="R32" s="24">
        <v>4.4000000000000004</v>
      </c>
      <c r="S32" s="24">
        <f t="shared" si="3"/>
        <v>7.6000000000000005</v>
      </c>
      <c r="T32" s="27">
        <f t="shared" si="4"/>
        <v>6.0200000000000005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5" customHeight="1" x14ac:dyDescent="0.25">
      <c r="A33" s="16"/>
      <c r="B33" s="34">
        <v>31</v>
      </c>
      <c r="C33" s="56">
        <v>8073857484</v>
      </c>
      <c r="D33" s="56" t="s">
        <v>37</v>
      </c>
      <c r="E33" s="29">
        <v>1.75</v>
      </c>
      <c r="F33" s="18">
        <v>1</v>
      </c>
      <c r="G33" s="18">
        <v>1</v>
      </c>
      <c r="H33" s="18">
        <v>0.9</v>
      </c>
      <c r="I33" s="18">
        <f t="shared" si="0"/>
        <v>2.9</v>
      </c>
      <c r="J33" s="24">
        <f t="shared" si="1"/>
        <v>4.6500000000000004</v>
      </c>
      <c r="K33" s="18">
        <v>1.5</v>
      </c>
      <c r="L33" s="18">
        <v>0.5</v>
      </c>
      <c r="M33" s="18">
        <v>0.5</v>
      </c>
      <c r="N33" s="18"/>
      <c r="O33" s="18">
        <v>0.5</v>
      </c>
      <c r="P33" s="18"/>
      <c r="Q33" s="24">
        <f t="shared" si="2"/>
        <v>3</v>
      </c>
      <c r="R33" s="24">
        <v>5.25</v>
      </c>
      <c r="S33" s="24">
        <f t="shared" si="3"/>
        <v>8.25</v>
      </c>
      <c r="T33" s="27">
        <f t="shared" si="4"/>
        <v>6.8100000000000005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5" customHeight="1" x14ac:dyDescent="0.25">
      <c r="A34" s="16"/>
      <c r="B34" s="34">
        <v>32</v>
      </c>
      <c r="C34" s="56">
        <v>897924636</v>
      </c>
      <c r="D34" s="56" t="s">
        <v>38</v>
      </c>
      <c r="E34" s="29">
        <v>4.25</v>
      </c>
      <c r="F34" s="18">
        <v>1</v>
      </c>
      <c r="G34" s="18">
        <v>1</v>
      </c>
      <c r="H34" s="18">
        <v>0.8</v>
      </c>
      <c r="I34" s="18">
        <f t="shared" si="0"/>
        <v>2.8</v>
      </c>
      <c r="J34" s="24">
        <f t="shared" si="1"/>
        <v>7.05</v>
      </c>
      <c r="K34" s="18">
        <v>1.5</v>
      </c>
      <c r="L34" s="18">
        <v>0.5</v>
      </c>
      <c r="M34" s="18">
        <v>0.5</v>
      </c>
      <c r="N34" s="18">
        <v>0.5</v>
      </c>
      <c r="O34" s="18"/>
      <c r="P34" s="18"/>
      <c r="Q34" s="24">
        <f t="shared" si="2"/>
        <v>3</v>
      </c>
      <c r="R34" s="24">
        <v>5.25</v>
      </c>
      <c r="S34" s="24">
        <f t="shared" si="3"/>
        <v>8.25</v>
      </c>
      <c r="T34" s="27">
        <f t="shared" si="4"/>
        <v>7.7700000000000005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5" customHeight="1" x14ac:dyDescent="0.25">
      <c r="A35" s="16"/>
      <c r="B35" s="34">
        <v>38</v>
      </c>
      <c r="C35" s="17">
        <v>6691462829</v>
      </c>
      <c r="D35" s="17" t="s">
        <v>77</v>
      </c>
      <c r="E35" s="24">
        <v>1.75</v>
      </c>
      <c r="F35" s="18">
        <v>1</v>
      </c>
      <c r="G35" s="18">
        <v>1</v>
      </c>
      <c r="H35" s="18"/>
      <c r="I35" s="18">
        <f t="shared" si="0"/>
        <v>2</v>
      </c>
      <c r="J35" s="24">
        <f t="shared" si="1"/>
        <v>3.75</v>
      </c>
      <c r="K35" s="18">
        <v>1.5</v>
      </c>
      <c r="L35" s="18">
        <v>0.5</v>
      </c>
      <c r="M35" s="18">
        <v>0.5</v>
      </c>
      <c r="N35" s="18">
        <v>0.5</v>
      </c>
      <c r="O35" s="18"/>
      <c r="P35" s="18">
        <v>1.25</v>
      </c>
      <c r="Q35" s="24">
        <f t="shared" si="2"/>
        <v>4.25</v>
      </c>
      <c r="R35" s="24">
        <v>3.25</v>
      </c>
      <c r="S35" s="24">
        <f t="shared" si="3"/>
        <v>7.5</v>
      </c>
      <c r="T35" s="27">
        <f t="shared" si="4"/>
        <v>6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5" customHeight="1" x14ac:dyDescent="0.25">
      <c r="A36" s="16"/>
      <c r="B36" s="34">
        <v>33</v>
      </c>
      <c r="C36" s="56">
        <v>8403989218</v>
      </c>
      <c r="D36" s="56" t="s">
        <v>39</v>
      </c>
      <c r="E36" s="29">
        <v>3</v>
      </c>
      <c r="F36" s="18">
        <v>1</v>
      </c>
      <c r="G36" s="18">
        <v>1</v>
      </c>
      <c r="H36" s="18">
        <v>0.9</v>
      </c>
      <c r="I36" s="18">
        <f t="shared" si="0"/>
        <v>2.9</v>
      </c>
      <c r="J36" s="24">
        <f t="shared" si="1"/>
        <v>5.9</v>
      </c>
      <c r="K36" s="18">
        <v>1.5</v>
      </c>
      <c r="L36" s="18">
        <v>0.5</v>
      </c>
      <c r="M36" s="18">
        <v>0.5</v>
      </c>
      <c r="N36" s="18">
        <v>0.5</v>
      </c>
      <c r="O36" s="18">
        <v>0</v>
      </c>
      <c r="P36" s="18"/>
      <c r="Q36" s="24">
        <f t="shared" si="2"/>
        <v>3</v>
      </c>
      <c r="R36" s="24">
        <v>3.75</v>
      </c>
      <c r="S36" s="24">
        <f t="shared" si="3"/>
        <v>6.75</v>
      </c>
      <c r="T36" s="27">
        <f t="shared" si="4"/>
        <v>6.41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2" customFormat="1" ht="15" customHeight="1" x14ac:dyDescent="0.25">
      <c r="A37" s="10"/>
      <c r="B37" s="35">
        <v>13</v>
      </c>
      <c r="C37" s="37">
        <v>6659403265</v>
      </c>
      <c r="D37" s="37" t="s">
        <v>56</v>
      </c>
      <c r="E37" s="15">
        <v>0.25</v>
      </c>
      <c r="F37" s="12"/>
      <c r="G37" s="12"/>
      <c r="H37" s="12"/>
      <c r="I37" s="12">
        <f t="shared" si="0"/>
        <v>0</v>
      </c>
      <c r="J37" s="66">
        <f t="shared" si="1"/>
        <v>0.25</v>
      </c>
      <c r="K37" s="12">
        <v>1.5</v>
      </c>
      <c r="L37" s="12"/>
      <c r="M37" s="12"/>
      <c r="N37" s="12"/>
      <c r="O37" s="12"/>
      <c r="P37" s="12"/>
      <c r="Q37" s="12">
        <f t="shared" si="2"/>
        <v>1.5</v>
      </c>
      <c r="R37" s="12">
        <v>0.88</v>
      </c>
      <c r="S37" s="12">
        <f t="shared" si="3"/>
        <v>2.38</v>
      </c>
      <c r="T37" s="13">
        <f t="shared" si="4"/>
        <v>1.528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</row>
    <row r="38" spans="1:255" s="40" customFormat="1" ht="15" customHeight="1" x14ac:dyDescent="0.25">
      <c r="A38" s="36"/>
      <c r="B38" s="35">
        <v>39</v>
      </c>
      <c r="C38" s="37">
        <v>8071784386</v>
      </c>
      <c r="D38" s="37" t="s">
        <v>41</v>
      </c>
      <c r="E38" s="15"/>
      <c r="F38" s="12"/>
      <c r="G38" s="12"/>
      <c r="H38" s="12"/>
      <c r="I38" s="12">
        <f t="shared" si="0"/>
        <v>0</v>
      </c>
      <c r="J38" s="66">
        <f t="shared" si="1"/>
        <v>0</v>
      </c>
      <c r="K38" s="12"/>
      <c r="L38" s="12"/>
      <c r="M38" s="12"/>
      <c r="N38" s="12"/>
      <c r="O38" s="12"/>
      <c r="P38" s="12"/>
      <c r="Q38" s="12">
        <f t="shared" si="2"/>
        <v>0</v>
      </c>
      <c r="R38" s="38"/>
      <c r="S38" s="12">
        <f t="shared" si="3"/>
        <v>0</v>
      </c>
      <c r="T38" s="13">
        <f t="shared" si="4"/>
        <v>0</v>
      </c>
      <c r="U38" s="21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</row>
    <row r="39" spans="1:255" s="40" customFormat="1" ht="15" customHeight="1" x14ac:dyDescent="0.25">
      <c r="A39" s="36"/>
      <c r="B39" s="35">
        <v>40</v>
      </c>
      <c r="C39" s="37">
        <v>1299133819</v>
      </c>
      <c r="D39" s="37" t="s">
        <v>69</v>
      </c>
      <c r="E39" s="15">
        <v>4.25</v>
      </c>
      <c r="F39" s="12">
        <v>1</v>
      </c>
      <c r="G39" s="12">
        <v>1</v>
      </c>
      <c r="H39" s="12">
        <v>1</v>
      </c>
      <c r="I39" s="12">
        <f t="shared" si="0"/>
        <v>3</v>
      </c>
      <c r="J39" s="66">
        <f t="shared" si="1"/>
        <v>7.25</v>
      </c>
      <c r="K39" s="12">
        <v>1.5</v>
      </c>
      <c r="L39" s="12">
        <v>0.5</v>
      </c>
      <c r="M39" s="12">
        <v>0.5</v>
      </c>
      <c r="N39" s="12">
        <v>0.5</v>
      </c>
      <c r="O39" s="12"/>
      <c r="P39" s="12"/>
      <c r="Q39" s="12">
        <f t="shared" si="2"/>
        <v>3</v>
      </c>
      <c r="R39" s="12">
        <v>4.75</v>
      </c>
      <c r="S39" s="12">
        <f t="shared" si="3"/>
        <v>7.75</v>
      </c>
      <c r="T39" s="13">
        <f t="shared" si="4"/>
        <v>7.55</v>
      </c>
      <c r="U39" s="21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</row>
    <row r="40" spans="1:255" s="22" customFormat="1" ht="15" customHeight="1" x14ac:dyDescent="0.25">
      <c r="A40" s="10"/>
      <c r="B40" s="35">
        <v>44</v>
      </c>
      <c r="C40" s="11">
        <v>1578139399</v>
      </c>
      <c r="D40" s="11" t="s">
        <v>52</v>
      </c>
      <c r="E40" s="46">
        <v>2</v>
      </c>
      <c r="F40" s="46">
        <v>1</v>
      </c>
      <c r="G40" s="46">
        <v>1</v>
      </c>
      <c r="H40" s="46">
        <v>0.9</v>
      </c>
      <c r="I40" s="12">
        <f t="shared" si="0"/>
        <v>2.9</v>
      </c>
      <c r="J40" s="66">
        <f t="shared" si="1"/>
        <v>4.9000000000000004</v>
      </c>
      <c r="K40" s="12">
        <v>1.5</v>
      </c>
      <c r="L40" s="12">
        <v>0.5</v>
      </c>
      <c r="M40" s="12">
        <v>0.5</v>
      </c>
      <c r="N40" s="12">
        <v>0.5</v>
      </c>
      <c r="O40" s="12"/>
      <c r="P40" s="12">
        <v>0.5</v>
      </c>
      <c r="Q40" s="12">
        <f t="shared" si="2"/>
        <v>3.5</v>
      </c>
      <c r="R40" s="12">
        <v>3.26</v>
      </c>
      <c r="S40" s="12">
        <f t="shared" si="3"/>
        <v>6.76</v>
      </c>
      <c r="T40" s="13">
        <f t="shared" si="4"/>
        <v>6.016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</row>
    <row r="42" spans="1:255" ht="15" customHeight="1" x14ac:dyDescent="0.2">
      <c r="R42" s="51">
        <f>AVERAGE(R15)</f>
        <v>3.51</v>
      </c>
    </row>
    <row r="43" spans="1:255" ht="15" customHeight="1" x14ac:dyDescent="0.2">
      <c r="D43" s="1" t="s">
        <v>2</v>
      </c>
      <c r="E43" s="51">
        <f>AVERAGE(E2:E40)</f>
        <v>3.4214285714285713</v>
      </c>
      <c r="J43" s="51">
        <f>AVERAGE(J2:J40)</f>
        <v>5.3474358974358989</v>
      </c>
    </row>
    <row r="44" spans="1:255" ht="15" customHeight="1" x14ac:dyDescent="0.2">
      <c r="C44" s="1" t="s">
        <v>9</v>
      </c>
      <c r="D44" s="1" t="s">
        <v>10</v>
      </c>
    </row>
    <row r="45" spans="1:255" ht="15" customHeight="1" x14ac:dyDescent="0.2">
      <c r="D45" s="1" t="s">
        <v>11</v>
      </c>
    </row>
  </sheetData>
  <autoFilter ref="A1:T42">
    <sortState ref="A2:R28">
      <sortCondition ref="D2:D28"/>
    </sortState>
  </autoFilter>
  <conditionalFormatting sqref="T2:T40">
    <cfRule type="cellIs" dxfId="1" priority="11" stopIfTrue="1" operator="greaterThanOrEqual">
      <formula>6</formula>
    </cfRule>
    <cfRule type="cellIs" dxfId="0" priority="1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5_sem</vt:lpstr>
      <vt:lpstr>6_sem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2016-12-10T17:50:23Z</dcterms:modified>
</cp:coreProperties>
</file>