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ano\Desktop\Unian_2015\Notas_A1\"/>
    </mc:Choice>
  </mc:AlternateContent>
  <bookViews>
    <workbookView xWindow="0" yWindow="45" windowWidth="15960" windowHeight="11760" tabRatio="705"/>
  </bookViews>
  <sheets>
    <sheet name="6_sem" sheetId="33" r:id="rId1"/>
    <sheet name="7_sem" sheetId="17" r:id="rId2"/>
    <sheet name="Plan1" sheetId="35" r:id="rId3"/>
  </sheets>
  <definedNames>
    <definedName name="_xlnm._FilterDatabase" localSheetId="0" hidden="1">'6_sem'!$A$1:$V$28</definedName>
    <definedName name="_xlnm._FilterDatabase" localSheetId="1" hidden="1">'7_sem'!$A$1:$V$44</definedName>
  </definedNames>
  <calcPr calcId="152511"/>
</workbook>
</file>

<file path=xl/calcChain.xml><?xml version="1.0" encoding="utf-8"?>
<calcChain xmlns="http://schemas.openxmlformats.org/spreadsheetml/2006/main">
  <c r="V2" i="33" l="1"/>
  <c r="V14" i="33" l="1"/>
  <c r="U14" i="33"/>
  <c r="K14" i="33"/>
  <c r="L14" i="33"/>
  <c r="U2" i="33"/>
  <c r="T3" i="33"/>
  <c r="U3" i="33" s="1"/>
  <c r="T4" i="33"/>
  <c r="U4" i="33" s="1"/>
  <c r="T5" i="33"/>
  <c r="U5" i="33" s="1"/>
  <c r="T6" i="33"/>
  <c r="U6" i="33" s="1"/>
  <c r="T7" i="33"/>
  <c r="U7" i="33" s="1"/>
  <c r="T8" i="33"/>
  <c r="U8" i="33" s="1"/>
  <c r="T9" i="33"/>
  <c r="U9" i="33" s="1"/>
  <c r="T10" i="33"/>
  <c r="U10" i="33" s="1"/>
  <c r="T11" i="33"/>
  <c r="U11" i="33" s="1"/>
  <c r="T12" i="33"/>
  <c r="U12" i="33" s="1"/>
  <c r="T13" i="33"/>
  <c r="U13" i="33" s="1"/>
  <c r="T14" i="33"/>
  <c r="T15" i="33"/>
  <c r="U15" i="33" s="1"/>
  <c r="T2" i="33"/>
  <c r="T3" i="17"/>
  <c r="U3" i="17" s="1"/>
  <c r="T4" i="17"/>
  <c r="U4" i="17" s="1"/>
  <c r="T5" i="17"/>
  <c r="U5" i="17" s="1"/>
  <c r="T6" i="17"/>
  <c r="U6" i="17" s="1"/>
  <c r="T7" i="17"/>
  <c r="U7" i="17" s="1"/>
  <c r="T8" i="17"/>
  <c r="U8" i="17" s="1"/>
  <c r="T9" i="17"/>
  <c r="U9" i="17" s="1"/>
  <c r="T2" i="17"/>
  <c r="U2" i="17" s="1"/>
  <c r="J2" i="17"/>
  <c r="J13" i="33"/>
  <c r="K13" i="33" s="1"/>
  <c r="L13" i="33" s="1"/>
  <c r="J4" i="33"/>
  <c r="K4" i="33" s="1"/>
  <c r="L4" i="33" s="1"/>
  <c r="J6" i="33"/>
  <c r="K6" i="33" s="1"/>
  <c r="L6" i="33" s="1"/>
  <c r="V6" i="33" l="1"/>
  <c r="V13" i="33"/>
  <c r="V4" i="33"/>
  <c r="J3" i="17"/>
  <c r="K3" i="17" s="1"/>
  <c r="J4" i="17"/>
  <c r="K4" i="17" s="1"/>
  <c r="J5" i="17"/>
  <c r="K5" i="17" s="1"/>
  <c r="J6" i="17"/>
  <c r="K6" i="17" s="1"/>
  <c r="J7" i="17"/>
  <c r="K7" i="17" s="1"/>
  <c r="J8" i="17"/>
  <c r="K8" i="17" s="1"/>
  <c r="J9" i="17"/>
  <c r="K9" i="17" s="1"/>
  <c r="J3" i="33"/>
  <c r="J5" i="33"/>
  <c r="J7" i="33"/>
  <c r="J8" i="33"/>
  <c r="J9" i="33"/>
  <c r="J10" i="33"/>
  <c r="J11" i="33"/>
  <c r="K11" i="33" s="1"/>
  <c r="J12" i="33"/>
  <c r="K12" i="33" s="1"/>
  <c r="J15" i="33"/>
  <c r="K15" i="33" s="1"/>
  <c r="J2" i="33"/>
  <c r="K2" i="17"/>
  <c r="L12" i="33" l="1"/>
  <c r="V12" i="33"/>
  <c r="L11" i="33"/>
  <c r="V11" i="33"/>
  <c r="L15" i="33"/>
  <c r="V15" i="33"/>
  <c r="L3" i="17"/>
  <c r="V3" i="17"/>
  <c r="L6" i="17"/>
  <c r="V6" i="17"/>
  <c r="L9" i="17"/>
  <c r="V9" i="17"/>
  <c r="L5" i="17"/>
  <c r="V5" i="17"/>
  <c r="L7" i="17"/>
  <c r="V7" i="17"/>
  <c r="L2" i="17"/>
  <c r="V2" i="17"/>
  <c r="L8" i="17"/>
  <c r="V8" i="17"/>
  <c r="L4" i="17"/>
  <c r="V4" i="17"/>
  <c r="K5" i="33"/>
  <c r="K7" i="33"/>
  <c r="K10" i="33"/>
  <c r="K3" i="33"/>
  <c r="K8" i="33"/>
  <c r="K9" i="33"/>
  <c r="L9" i="33" l="1"/>
  <c r="V9" i="33"/>
  <c r="L7" i="33"/>
  <c r="V7" i="33"/>
  <c r="L8" i="33"/>
  <c r="V8" i="33"/>
  <c r="L5" i="33"/>
  <c r="V5" i="33"/>
  <c r="L3" i="33"/>
  <c r="V3" i="33"/>
  <c r="L10" i="33"/>
  <c r="V10" i="33"/>
  <c r="K2" i="33"/>
  <c r="K27" i="33"/>
  <c r="K28" i="33"/>
  <c r="L2" i="33" l="1"/>
  <c r="U44" i="17"/>
  <c r="U39" i="17"/>
  <c r="U40" i="17"/>
  <c r="U41" i="17"/>
  <c r="U42" i="17"/>
  <c r="U43" i="17"/>
  <c r="U34" i="17"/>
  <c r="U35" i="17"/>
  <c r="U36" i="17"/>
  <c r="U37" i="17"/>
  <c r="U38" i="17"/>
  <c r="U27" i="17"/>
  <c r="U28" i="17"/>
  <c r="U29" i="17"/>
  <c r="U30" i="17"/>
  <c r="U31" i="17"/>
  <c r="U32" i="17"/>
  <c r="U33" i="17"/>
  <c r="V44" i="17" l="1"/>
  <c r="V36" i="17"/>
  <c r="V29" i="17"/>
  <c r="V35" i="17"/>
  <c r="V43" i="17"/>
  <c r="V41" i="17"/>
  <c r="V39" i="17"/>
  <c r="V34" i="17"/>
  <c r="V33" i="17"/>
  <c r="V42" i="17"/>
  <c r="V40" i="17"/>
  <c r="V38" i="17"/>
  <c r="V37" i="17"/>
  <c r="V31" i="17"/>
  <c r="V27" i="17"/>
  <c r="V32" i="17"/>
  <c r="V28" i="17"/>
  <c r="V30" i="17"/>
</calcChain>
</file>

<file path=xl/sharedStrings.xml><?xml version="1.0" encoding="utf-8"?>
<sst xmlns="http://schemas.openxmlformats.org/spreadsheetml/2006/main" count="72" uniqueCount="49">
  <si>
    <t>nord</t>
  </si>
  <si>
    <t>Nome</t>
  </si>
  <si>
    <t>Prova</t>
  </si>
  <si>
    <t>Média</t>
  </si>
  <si>
    <t>Média final</t>
  </si>
  <si>
    <t>Prova 2B</t>
  </si>
  <si>
    <t>Média B2</t>
  </si>
  <si>
    <t>Grupo</t>
  </si>
  <si>
    <t>Média B1</t>
  </si>
  <si>
    <t>ATPS</t>
  </si>
  <si>
    <t>RA</t>
  </si>
  <si>
    <t>Legenda:</t>
  </si>
  <si>
    <t>A- Ausente</t>
  </si>
  <si>
    <t>NE- Não Entregou</t>
  </si>
  <si>
    <t>Ailson de Moura Baena</t>
  </si>
  <si>
    <t>Anderson Cordeiro Lopes</t>
  </si>
  <si>
    <t>CLAUDIO ANTONIO DA SILVA</t>
  </si>
  <si>
    <t>Felipe Lúcio de Andrade</t>
  </si>
  <si>
    <t>Guilherme Storani</t>
  </si>
  <si>
    <t>Gustavo Storani</t>
  </si>
  <si>
    <t>Jose Alves de Palmas</t>
  </si>
  <si>
    <t>Kelvin de Paula Donetti</t>
  </si>
  <si>
    <t>Lucas Zerbini de Oliveira</t>
  </si>
  <si>
    <t>WILSON BRUZATTO NETTO</t>
  </si>
  <si>
    <t>Adriano Rodrigues de Alcantara</t>
  </si>
  <si>
    <t>Edgar Augusto Galdino</t>
  </si>
  <si>
    <t>Gustavo Lima Barros</t>
  </si>
  <si>
    <t>Henrique Moreira de Mello</t>
  </si>
  <si>
    <t>Jean Fabio de Souza Marques</t>
  </si>
  <si>
    <t>Leonidas Ihas do Prado</t>
  </si>
  <si>
    <t>Mateus Silva Ferraz</t>
  </si>
  <si>
    <t>William Pegorin de Paula</t>
  </si>
  <si>
    <t>Participação LAB</t>
  </si>
  <si>
    <t>Erivelton de Souza</t>
  </si>
  <si>
    <t>Caio Zanoni</t>
  </si>
  <si>
    <t>Robson Vieira de Araújo</t>
  </si>
  <si>
    <t>Trabalho</t>
  </si>
  <si>
    <t>Lab 1</t>
  </si>
  <si>
    <t>Lab2</t>
  </si>
  <si>
    <t>Vinicius Nogueira</t>
  </si>
  <si>
    <t>Lista</t>
  </si>
  <si>
    <t>Lab  1</t>
  </si>
  <si>
    <t>Lab  2</t>
  </si>
  <si>
    <t xml:space="preserve"> Lab 3</t>
  </si>
  <si>
    <t>Lab 4</t>
  </si>
  <si>
    <t>Lab 5</t>
  </si>
  <si>
    <t>Lab 3</t>
  </si>
  <si>
    <t xml:space="preserve">Participação Lab </t>
  </si>
  <si>
    <t>Participação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</si>
</sst>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2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/>
    <xf numFmtId="0" fontId="4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/>
    <xf numFmtId="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4" fillId="0" borderId="0" xfId="0" applyFont="1" applyAlignment="1">
      <alignment vertical="top" wrapText="1"/>
    </xf>
    <xf numFmtId="0" fontId="3" fillId="2" borderId="0" xfId="0" applyNumberFormat="1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" fillId="3" borderId="1" xfId="0" applyNumberFormat="1" applyFont="1" applyFill="1" applyBorder="1" applyAlignment="1"/>
    <xf numFmtId="0" fontId="4" fillId="3" borderId="1" xfId="0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/>
    </xf>
    <xf numFmtId="0" fontId="3" fillId="4" borderId="0" xfId="0" applyNumberFormat="1" applyFont="1" applyFill="1" applyAlignment="1">
      <alignment vertical="top" wrapText="1"/>
    </xf>
    <xf numFmtId="0" fontId="1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8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2"/>
  <sheetViews>
    <sheetView showGridLines="0" tabSelected="1" workbookViewId="0">
      <pane xSplit="4" ySplit="1" topLeftCell="J2" activePane="bottomRight" state="frozen"/>
      <selection pane="topRight" activeCell="F1" sqref="F1"/>
      <selection pane="bottomLeft" activeCell="A2" sqref="A2"/>
      <selection pane="bottomRight" activeCell="V3" sqref="V3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3.69921875" style="1" customWidth="1"/>
    <col min="5" max="5" width="6.296875" style="1" customWidth="1"/>
    <col min="6" max="6" width="12.3984375" style="1" customWidth="1"/>
    <col min="7" max="7" width="9.59765625" style="1" customWidth="1"/>
    <col min="8" max="8" width="7.09765625" style="1" customWidth="1"/>
    <col min="9" max="9" width="8.19921875" style="1" customWidth="1"/>
    <col min="10" max="10" width="7" style="1" customWidth="1"/>
    <col min="11" max="11" width="4.8984375" style="1" customWidth="1"/>
    <col min="12" max="12" width="6" style="1" customWidth="1"/>
    <col min="13" max="13" width="6.59765625" style="28" customWidth="1"/>
    <col min="14" max="14" width="11.796875" style="1" customWidth="1"/>
    <col min="15" max="19" width="6.59765625" style="1" customWidth="1"/>
    <col min="20" max="20" width="4.296875" style="28" bestFit="1" customWidth="1"/>
    <col min="21" max="21" width="6.59765625" style="28" customWidth="1"/>
    <col min="22" max="254" width="6.59765625" style="1" customWidth="1"/>
    <col min="255" max="16384" width="6.59765625" style="2"/>
  </cols>
  <sheetData>
    <row r="1" spans="1:256" ht="33.75" customHeight="1" x14ac:dyDescent="0.2">
      <c r="A1" s="3" t="s">
        <v>7</v>
      </c>
      <c r="B1" s="3" t="s">
        <v>0</v>
      </c>
      <c r="C1" s="3" t="s">
        <v>10</v>
      </c>
      <c r="D1" s="3" t="s">
        <v>1</v>
      </c>
      <c r="E1" s="3" t="s">
        <v>2</v>
      </c>
      <c r="F1" s="3" t="s">
        <v>32</v>
      </c>
      <c r="G1" s="3" t="s">
        <v>36</v>
      </c>
      <c r="H1" s="3" t="s">
        <v>41</v>
      </c>
      <c r="I1" s="3" t="s">
        <v>42</v>
      </c>
      <c r="J1" s="3" t="s">
        <v>9</v>
      </c>
      <c r="K1" s="3" t="s">
        <v>3</v>
      </c>
      <c r="L1" s="4" t="s">
        <v>8</v>
      </c>
      <c r="M1" s="29" t="s">
        <v>5</v>
      </c>
      <c r="N1" s="3" t="s">
        <v>48</v>
      </c>
      <c r="O1" s="3" t="s">
        <v>43</v>
      </c>
      <c r="P1" s="3" t="s">
        <v>44</v>
      </c>
      <c r="Q1" s="3" t="s">
        <v>45</v>
      </c>
      <c r="R1" s="3" t="s">
        <v>40</v>
      </c>
      <c r="S1" s="3" t="s">
        <v>36</v>
      </c>
      <c r="T1" s="30" t="s">
        <v>9</v>
      </c>
      <c r="U1" s="29" t="s">
        <v>6</v>
      </c>
      <c r="V1" s="5" t="s">
        <v>4</v>
      </c>
    </row>
    <row r="2" spans="1:256" ht="15" customHeight="1" x14ac:dyDescent="0.25">
      <c r="A2" s="6"/>
      <c r="B2" s="6">
        <v>1</v>
      </c>
      <c r="C2" s="18">
        <v>100949819</v>
      </c>
      <c r="D2" s="18" t="s">
        <v>14</v>
      </c>
      <c r="E2" s="16">
        <v>2.5</v>
      </c>
      <c r="F2" s="16">
        <v>0.2</v>
      </c>
      <c r="G2" s="16">
        <v>1</v>
      </c>
      <c r="H2" s="16"/>
      <c r="I2" s="16">
        <v>0.35</v>
      </c>
      <c r="J2" s="7">
        <f>F2+G2+H2+I2</f>
        <v>1.5499999999999998</v>
      </c>
      <c r="K2" s="7">
        <f>E2+J2</f>
        <v>4.05</v>
      </c>
      <c r="L2" s="7">
        <f>K2*0.4</f>
        <v>1.62</v>
      </c>
      <c r="M2" s="27">
        <v>5</v>
      </c>
      <c r="N2" s="7">
        <v>0.4</v>
      </c>
      <c r="O2" s="7">
        <v>0.4</v>
      </c>
      <c r="P2" s="7">
        <v>0.2</v>
      </c>
      <c r="Q2" s="7">
        <v>0.4</v>
      </c>
      <c r="R2" s="7">
        <v>0.4</v>
      </c>
      <c r="S2" s="31">
        <v>1</v>
      </c>
      <c r="T2" s="27">
        <f>SUM(N2:R2)</f>
        <v>1.7999999999999998</v>
      </c>
      <c r="U2" s="27">
        <f>M2+T2+S2</f>
        <v>7.8</v>
      </c>
      <c r="V2" s="8">
        <f>0.4*K2+0.6*U2</f>
        <v>6.3</v>
      </c>
    </row>
    <row r="3" spans="1:256" ht="15" customHeight="1" x14ac:dyDescent="0.25">
      <c r="A3" s="6"/>
      <c r="B3" s="6">
        <v>2</v>
      </c>
      <c r="C3" s="18">
        <v>5814978009</v>
      </c>
      <c r="D3" s="9" t="s">
        <v>15</v>
      </c>
      <c r="E3" s="16">
        <v>4.75</v>
      </c>
      <c r="F3" s="16">
        <v>0.3</v>
      </c>
      <c r="G3" s="16">
        <v>1</v>
      </c>
      <c r="H3" s="16">
        <v>0.35</v>
      </c>
      <c r="I3" s="16">
        <v>0.35</v>
      </c>
      <c r="J3" s="7">
        <f t="shared" ref="J3:J15" si="0">F3+G3+H3+I3</f>
        <v>2</v>
      </c>
      <c r="K3" s="7">
        <f t="shared" ref="K3:K10" si="1">E3+J3</f>
        <v>6.75</v>
      </c>
      <c r="L3" s="7">
        <f t="shared" ref="L3:L15" si="2">K3*0.4</f>
        <v>2.7</v>
      </c>
      <c r="M3" s="27">
        <v>5.5</v>
      </c>
      <c r="N3" s="7">
        <v>0.4</v>
      </c>
      <c r="O3" s="7">
        <v>0.4</v>
      </c>
      <c r="P3" s="7">
        <v>0.4</v>
      </c>
      <c r="Q3" s="7">
        <v>0.4</v>
      </c>
      <c r="R3" s="7">
        <v>0.4</v>
      </c>
      <c r="S3" s="7">
        <v>1</v>
      </c>
      <c r="T3" s="27">
        <f t="shared" ref="T3:T15" si="3">SUM(N3:R3)</f>
        <v>2</v>
      </c>
      <c r="U3" s="27">
        <f t="shared" ref="U3:U15" si="4">M3+T3</f>
        <v>7.5</v>
      </c>
      <c r="V3" s="8">
        <f t="shared" ref="V2:V15" si="5">0.4*K3+0.6*U3</f>
        <v>7.2</v>
      </c>
    </row>
    <row r="4" spans="1:256" s="25" customFormat="1" ht="15" customHeight="1" x14ac:dyDescent="0.25">
      <c r="A4" s="21"/>
      <c r="B4" s="21">
        <v>10</v>
      </c>
      <c r="C4" s="22">
        <v>3715649160</v>
      </c>
      <c r="D4" s="22" t="s">
        <v>34</v>
      </c>
      <c r="E4" s="23">
        <v>3.25</v>
      </c>
      <c r="F4" s="23">
        <v>0.3</v>
      </c>
      <c r="G4" s="23">
        <v>1</v>
      </c>
      <c r="H4" s="23">
        <v>0.35</v>
      </c>
      <c r="I4" s="23"/>
      <c r="J4" s="23">
        <f>F4+G4+H4+I4</f>
        <v>1.65</v>
      </c>
      <c r="K4" s="23">
        <f>E4+J4</f>
        <v>4.9000000000000004</v>
      </c>
      <c r="L4" s="23">
        <f>K4*0.4</f>
        <v>1.9600000000000002</v>
      </c>
      <c r="M4" s="27">
        <v>5.5</v>
      </c>
      <c r="N4" s="23">
        <v>0.4</v>
      </c>
      <c r="O4" s="23">
        <v>0.4</v>
      </c>
      <c r="P4" s="23">
        <v>0.4</v>
      </c>
      <c r="Q4" s="23">
        <v>0.4</v>
      </c>
      <c r="R4" s="23">
        <v>0.4</v>
      </c>
      <c r="S4" s="23">
        <v>1</v>
      </c>
      <c r="T4" s="27">
        <f t="shared" si="3"/>
        <v>2</v>
      </c>
      <c r="U4" s="27">
        <f t="shared" si="4"/>
        <v>7.5</v>
      </c>
      <c r="V4" s="8">
        <f t="shared" si="5"/>
        <v>6.46</v>
      </c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</row>
    <row r="5" spans="1:256" ht="15" customHeight="1" x14ac:dyDescent="0.25">
      <c r="A5" s="6"/>
      <c r="B5" s="6">
        <v>3</v>
      </c>
      <c r="C5" s="18">
        <v>2033008433</v>
      </c>
      <c r="D5" s="9" t="s">
        <v>16</v>
      </c>
      <c r="E5" s="16">
        <v>6.875</v>
      </c>
      <c r="F5" s="16">
        <v>0.3</v>
      </c>
      <c r="G5" s="16">
        <v>1</v>
      </c>
      <c r="H5" s="16">
        <v>0.35</v>
      </c>
      <c r="I5" s="16">
        <v>0.35</v>
      </c>
      <c r="J5" s="7">
        <f t="shared" si="0"/>
        <v>2</v>
      </c>
      <c r="K5" s="7">
        <f t="shared" si="1"/>
        <v>8.875</v>
      </c>
      <c r="L5" s="7">
        <f t="shared" si="2"/>
        <v>3.5500000000000003</v>
      </c>
      <c r="M5" s="27">
        <v>6.75</v>
      </c>
      <c r="N5" s="7">
        <v>0.4</v>
      </c>
      <c r="O5" s="7">
        <v>0.4</v>
      </c>
      <c r="P5" s="7">
        <v>0.4</v>
      </c>
      <c r="Q5" s="7">
        <v>0.4</v>
      </c>
      <c r="R5" s="7">
        <v>0.4</v>
      </c>
      <c r="S5" s="7"/>
      <c r="T5" s="27">
        <f t="shared" si="3"/>
        <v>2</v>
      </c>
      <c r="U5" s="27">
        <f t="shared" si="4"/>
        <v>8.75</v>
      </c>
      <c r="V5" s="8">
        <f t="shared" si="5"/>
        <v>8.8000000000000007</v>
      </c>
    </row>
    <row r="6" spans="1:256" s="25" customFormat="1" ht="15" customHeight="1" x14ac:dyDescent="0.25">
      <c r="A6" s="21"/>
      <c r="B6" s="21">
        <v>9</v>
      </c>
      <c r="C6" s="22">
        <v>1299108138</v>
      </c>
      <c r="D6" s="22" t="s">
        <v>33</v>
      </c>
      <c r="E6" s="23">
        <v>4.25</v>
      </c>
      <c r="F6" s="23">
        <v>0.3</v>
      </c>
      <c r="G6" s="23">
        <v>1</v>
      </c>
      <c r="H6" s="23">
        <v>0.35</v>
      </c>
      <c r="I6" s="23">
        <v>0.35</v>
      </c>
      <c r="J6" s="23">
        <f t="shared" si="0"/>
        <v>2</v>
      </c>
      <c r="K6" s="23">
        <f t="shared" si="1"/>
        <v>6.25</v>
      </c>
      <c r="L6" s="23">
        <f t="shared" si="2"/>
        <v>2.5</v>
      </c>
      <c r="M6" s="27">
        <v>7</v>
      </c>
      <c r="N6" s="23">
        <v>0.4</v>
      </c>
      <c r="O6" s="23">
        <v>0.4</v>
      </c>
      <c r="P6" s="23">
        <v>0.4</v>
      </c>
      <c r="Q6" s="23">
        <v>0.4</v>
      </c>
      <c r="R6" s="23">
        <v>0.4</v>
      </c>
      <c r="S6" s="23">
        <v>1</v>
      </c>
      <c r="T6" s="27">
        <f t="shared" si="3"/>
        <v>2</v>
      </c>
      <c r="U6" s="27">
        <f t="shared" si="4"/>
        <v>9</v>
      </c>
      <c r="V6" s="8">
        <f t="shared" si="5"/>
        <v>7.8999999999999995</v>
      </c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</row>
    <row r="7" spans="1:256" ht="15" customHeight="1" x14ac:dyDescent="0.25">
      <c r="A7" s="6"/>
      <c r="B7" s="6">
        <v>4</v>
      </c>
      <c r="C7" s="18">
        <v>4426923304</v>
      </c>
      <c r="D7" s="9" t="s">
        <v>17</v>
      </c>
      <c r="E7" s="16">
        <v>3.75</v>
      </c>
      <c r="F7" s="16">
        <v>0.2</v>
      </c>
      <c r="G7" s="16">
        <v>1</v>
      </c>
      <c r="H7" s="16"/>
      <c r="I7" s="16">
        <v>0.35</v>
      </c>
      <c r="J7" s="7">
        <f t="shared" si="0"/>
        <v>1.5499999999999998</v>
      </c>
      <c r="K7" s="7">
        <f t="shared" si="1"/>
        <v>5.3</v>
      </c>
      <c r="L7" s="7">
        <f t="shared" si="2"/>
        <v>2.12</v>
      </c>
      <c r="M7" s="27">
        <v>6.5</v>
      </c>
      <c r="N7" s="7">
        <v>0.3</v>
      </c>
      <c r="O7" s="7">
        <v>0.4</v>
      </c>
      <c r="P7" s="7">
        <v>0.4</v>
      </c>
      <c r="Q7" s="7">
        <v>0.2</v>
      </c>
      <c r="R7" s="7">
        <v>0.4</v>
      </c>
      <c r="S7" s="7"/>
      <c r="T7" s="27">
        <f t="shared" si="3"/>
        <v>1.7000000000000002</v>
      </c>
      <c r="U7" s="27">
        <f t="shared" si="4"/>
        <v>8.1999999999999993</v>
      </c>
      <c r="V7" s="8">
        <f t="shared" si="5"/>
        <v>7.0399999999999991</v>
      </c>
    </row>
    <row r="8" spans="1:256" ht="15" customHeight="1" x14ac:dyDescent="0.25">
      <c r="A8" s="6"/>
      <c r="B8" s="6">
        <v>5</v>
      </c>
      <c r="C8" s="18">
        <v>5208960748</v>
      </c>
      <c r="D8" s="9" t="s">
        <v>18</v>
      </c>
      <c r="E8" s="16">
        <v>5.25</v>
      </c>
      <c r="F8" s="16">
        <v>0.3</v>
      </c>
      <c r="G8" s="16">
        <v>1</v>
      </c>
      <c r="H8" s="16">
        <v>0.35</v>
      </c>
      <c r="I8" s="16">
        <v>0.35</v>
      </c>
      <c r="J8" s="7">
        <f t="shared" si="0"/>
        <v>2</v>
      </c>
      <c r="K8" s="7">
        <f t="shared" si="1"/>
        <v>7.25</v>
      </c>
      <c r="L8" s="7">
        <f t="shared" si="2"/>
        <v>2.9000000000000004</v>
      </c>
      <c r="M8" s="27">
        <v>5.5</v>
      </c>
      <c r="N8" s="7">
        <v>0.4</v>
      </c>
      <c r="O8" s="7">
        <v>0.4</v>
      </c>
      <c r="P8" s="7">
        <v>0.2</v>
      </c>
      <c r="Q8" s="7">
        <v>0.4</v>
      </c>
      <c r="R8" s="7">
        <v>0.4</v>
      </c>
      <c r="S8" s="7">
        <v>1</v>
      </c>
      <c r="T8" s="27">
        <f t="shared" si="3"/>
        <v>1.7999999999999998</v>
      </c>
      <c r="U8" s="27">
        <f t="shared" si="4"/>
        <v>7.3</v>
      </c>
      <c r="V8" s="8">
        <f t="shared" si="5"/>
        <v>7.28</v>
      </c>
    </row>
    <row r="9" spans="1:256" ht="15" customHeight="1" x14ac:dyDescent="0.25">
      <c r="A9" s="6"/>
      <c r="B9" s="6">
        <v>6</v>
      </c>
      <c r="C9" s="18">
        <v>5208960726</v>
      </c>
      <c r="D9" s="9" t="s">
        <v>19</v>
      </c>
      <c r="E9" s="16">
        <v>3.5</v>
      </c>
      <c r="F9" s="16">
        <v>0.3</v>
      </c>
      <c r="G9" s="16">
        <v>1</v>
      </c>
      <c r="H9" s="16">
        <v>0.35</v>
      </c>
      <c r="I9" s="16">
        <v>0.35</v>
      </c>
      <c r="J9" s="7">
        <f t="shared" si="0"/>
        <v>2</v>
      </c>
      <c r="K9" s="7">
        <f t="shared" si="1"/>
        <v>5.5</v>
      </c>
      <c r="L9" s="7">
        <f t="shared" si="2"/>
        <v>2.2000000000000002</v>
      </c>
      <c r="M9" s="27">
        <v>7</v>
      </c>
      <c r="N9" s="7">
        <v>0.4</v>
      </c>
      <c r="O9" s="7">
        <v>0.4</v>
      </c>
      <c r="P9" s="7">
        <v>0.2</v>
      </c>
      <c r="Q9" s="7">
        <v>0.4</v>
      </c>
      <c r="R9" s="7">
        <v>0.4</v>
      </c>
      <c r="S9" s="7">
        <v>1</v>
      </c>
      <c r="T9" s="27">
        <f t="shared" si="3"/>
        <v>1.7999999999999998</v>
      </c>
      <c r="U9" s="27">
        <f t="shared" si="4"/>
        <v>8.8000000000000007</v>
      </c>
      <c r="V9" s="8">
        <f t="shared" si="5"/>
        <v>7.48</v>
      </c>
    </row>
    <row r="10" spans="1:256" ht="15" customHeight="1" x14ac:dyDescent="0.25">
      <c r="A10" s="6"/>
      <c r="B10" s="6">
        <v>7</v>
      </c>
      <c r="C10" s="18">
        <v>1299184620</v>
      </c>
      <c r="D10" s="9" t="s">
        <v>20</v>
      </c>
      <c r="E10" s="16">
        <v>5.5</v>
      </c>
      <c r="F10" s="16">
        <v>0.3</v>
      </c>
      <c r="G10" s="16">
        <v>1</v>
      </c>
      <c r="H10" s="16">
        <v>0.35</v>
      </c>
      <c r="I10" s="16">
        <v>0.35</v>
      </c>
      <c r="J10" s="7">
        <f t="shared" si="0"/>
        <v>2</v>
      </c>
      <c r="K10" s="7">
        <f t="shared" si="1"/>
        <v>7.5</v>
      </c>
      <c r="L10" s="7">
        <f t="shared" si="2"/>
        <v>3</v>
      </c>
      <c r="M10" s="27">
        <v>8</v>
      </c>
      <c r="N10" s="7">
        <v>0.4</v>
      </c>
      <c r="O10" s="7">
        <v>0.4</v>
      </c>
      <c r="P10" s="7">
        <v>0.4</v>
      </c>
      <c r="Q10" s="7">
        <v>0.4</v>
      </c>
      <c r="R10" s="7">
        <v>0.4</v>
      </c>
      <c r="S10" s="7">
        <v>1</v>
      </c>
      <c r="T10" s="27">
        <f t="shared" si="3"/>
        <v>2</v>
      </c>
      <c r="U10" s="27">
        <f t="shared" si="4"/>
        <v>10</v>
      </c>
      <c r="V10" s="8">
        <f t="shared" si="5"/>
        <v>9</v>
      </c>
    </row>
    <row r="11" spans="1:256" ht="15" customHeight="1" x14ac:dyDescent="0.25">
      <c r="A11" s="6"/>
      <c r="B11" s="6">
        <v>8</v>
      </c>
      <c r="C11" s="18">
        <v>5899074016</v>
      </c>
      <c r="D11" s="9" t="s">
        <v>21</v>
      </c>
      <c r="E11" s="16">
        <v>5.75</v>
      </c>
      <c r="F11" s="16">
        <v>0.3</v>
      </c>
      <c r="G11" s="16">
        <v>1</v>
      </c>
      <c r="H11" s="16">
        <v>0.35</v>
      </c>
      <c r="I11" s="16">
        <v>0.35</v>
      </c>
      <c r="J11" s="7">
        <f t="shared" si="0"/>
        <v>2</v>
      </c>
      <c r="K11" s="7">
        <f>E11+J11</f>
        <v>7.75</v>
      </c>
      <c r="L11" s="7">
        <f t="shared" si="2"/>
        <v>3.1</v>
      </c>
      <c r="M11" s="27">
        <v>8</v>
      </c>
      <c r="N11" s="7">
        <v>0.4</v>
      </c>
      <c r="O11" s="7">
        <v>0.4</v>
      </c>
      <c r="P11" s="7">
        <v>0.4</v>
      </c>
      <c r="Q11" s="7">
        <v>0.4</v>
      </c>
      <c r="R11" s="7">
        <v>0.4</v>
      </c>
      <c r="S11" s="7">
        <v>1</v>
      </c>
      <c r="T11" s="27">
        <f t="shared" si="3"/>
        <v>2</v>
      </c>
      <c r="U11" s="27">
        <f t="shared" si="4"/>
        <v>10</v>
      </c>
      <c r="V11" s="8">
        <f t="shared" si="5"/>
        <v>9.1</v>
      </c>
    </row>
    <row r="12" spans="1:256" ht="15" customHeight="1" x14ac:dyDescent="0.25">
      <c r="A12" s="6"/>
      <c r="B12" s="6">
        <v>9</v>
      </c>
      <c r="C12" s="18">
        <v>1299541222</v>
      </c>
      <c r="D12" s="9" t="s">
        <v>22</v>
      </c>
      <c r="E12" s="16">
        <v>2.75</v>
      </c>
      <c r="F12" s="16">
        <v>0</v>
      </c>
      <c r="G12" s="16"/>
      <c r="H12" s="16"/>
      <c r="I12" s="16"/>
      <c r="J12" s="7">
        <f t="shared" si="0"/>
        <v>0</v>
      </c>
      <c r="K12" s="7">
        <f t="shared" ref="K12:K15" si="6">E12+J12</f>
        <v>2.75</v>
      </c>
      <c r="L12" s="7">
        <f t="shared" si="2"/>
        <v>1.1000000000000001</v>
      </c>
      <c r="M12" s="27">
        <v>8</v>
      </c>
      <c r="N12" s="7">
        <v>0.4</v>
      </c>
      <c r="O12" s="7"/>
      <c r="P12" s="7">
        <v>0.4</v>
      </c>
      <c r="Q12" s="7">
        <v>0.4</v>
      </c>
      <c r="R12" s="7">
        <v>0.4</v>
      </c>
      <c r="S12" s="7">
        <v>1</v>
      </c>
      <c r="T12" s="27">
        <f t="shared" si="3"/>
        <v>1.6</v>
      </c>
      <c r="U12" s="27">
        <f t="shared" si="4"/>
        <v>9.6</v>
      </c>
      <c r="V12" s="8">
        <f t="shared" si="5"/>
        <v>6.8599999999999994</v>
      </c>
    </row>
    <row r="13" spans="1:256" s="25" customFormat="1" ht="15" customHeight="1" x14ac:dyDescent="0.25">
      <c r="A13" s="21"/>
      <c r="B13" s="21">
        <v>10</v>
      </c>
      <c r="C13" s="22">
        <v>101187629</v>
      </c>
      <c r="D13" s="22" t="s">
        <v>35</v>
      </c>
      <c r="E13" s="23">
        <v>4.25</v>
      </c>
      <c r="F13" s="23">
        <v>0.2</v>
      </c>
      <c r="G13" s="23">
        <v>1</v>
      </c>
      <c r="H13" s="23">
        <v>0.35</v>
      </c>
      <c r="I13" s="23"/>
      <c r="J13" s="23">
        <f>F13+G13+H13+I13</f>
        <v>1.5499999999999998</v>
      </c>
      <c r="K13" s="23">
        <f>E13+J13</f>
        <v>5.8</v>
      </c>
      <c r="L13" s="23">
        <f>K13*0.4</f>
        <v>2.3199999999999998</v>
      </c>
      <c r="M13" s="27">
        <v>7</v>
      </c>
      <c r="N13" s="23">
        <v>0.3</v>
      </c>
      <c r="O13" s="23">
        <v>0.4</v>
      </c>
      <c r="P13" s="23">
        <v>0.2</v>
      </c>
      <c r="Q13" s="23">
        <v>0.2</v>
      </c>
      <c r="R13" s="23">
        <v>0.4</v>
      </c>
      <c r="S13" s="23"/>
      <c r="T13" s="27">
        <f t="shared" si="3"/>
        <v>1.5</v>
      </c>
      <c r="U13" s="27">
        <f t="shared" si="4"/>
        <v>8.5</v>
      </c>
      <c r="V13" s="8">
        <f t="shared" si="5"/>
        <v>7.42</v>
      </c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  <c r="IV13" s="24"/>
    </row>
    <row r="14" spans="1:256" s="20" customFormat="1" ht="15" customHeight="1" x14ac:dyDescent="0.25">
      <c r="A14" s="11"/>
      <c r="B14" s="11">
        <v>11</v>
      </c>
      <c r="C14" s="12">
        <v>1299190438</v>
      </c>
      <c r="D14" s="12" t="s">
        <v>39</v>
      </c>
      <c r="E14" s="17">
        <v>4</v>
      </c>
      <c r="F14" s="17"/>
      <c r="G14" s="17"/>
      <c r="H14" s="17"/>
      <c r="I14" s="17"/>
      <c r="J14" s="14">
        <v>2</v>
      </c>
      <c r="K14" s="14">
        <f>J14+E14</f>
        <v>6</v>
      </c>
      <c r="L14" s="14">
        <f>K14*0.4</f>
        <v>2.4000000000000004</v>
      </c>
      <c r="M14" s="27">
        <v>8</v>
      </c>
      <c r="N14" s="14">
        <v>0.3</v>
      </c>
      <c r="O14" s="14">
        <v>0.4</v>
      </c>
      <c r="P14" s="14">
        <v>0.4</v>
      </c>
      <c r="Q14" s="14"/>
      <c r="R14" s="14">
        <v>0.4</v>
      </c>
      <c r="S14" s="14">
        <v>1</v>
      </c>
      <c r="T14" s="27">
        <f t="shared" si="3"/>
        <v>1.5</v>
      </c>
      <c r="U14" s="27">
        <f>M14+T14</f>
        <v>9.5</v>
      </c>
      <c r="V14" s="8">
        <f t="shared" si="5"/>
        <v>8.1000000000000014</v>
      </c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</row>
    <row r="15" spans="1:256" ht="15" customHeight="1" x14ac:dyDescent="0.25">
      <c r="A15" s="6"/>
      <c r="B15" s="6">
        <v>12</v>
      </c>
      <c r="C15" s="18">
        <v>2485740255</v>
      </c>
      <c r="D15" s="9" t="s">
        <v>23</v>
      </c>
      <c r="E15" s="16">
        <v>6.25</v>
      </c>
      <c r="F15" s="16">
        <v>0.3</v>
      </c>
      <c r="G15" s="16">
        <v>1</v>
      </c>
      <c r="H15" s="16">
        <v>0.35</v>
      </c>
      <c r="I15" s="16">
        <v>0.35</v>
      </c>
      <c r="J15" s="7">
        <f t="shared" si="0"/>
        <v>2</v>
      </c>
      <c r="K15" s="7">
        <f t="shared" si="6"/>
        <v>8.25</v>
      </c>
      <c r="L15" s="7">
        <f t="shared" si="2"/>
        <v>3.3000000000000003</v>
      </c>
      <c r="M15" s="27">
        <v>5.5</v>
      </c>
      <c r="N15" s="7">
        <v>0.1</v>
      </c>
      <c r="O15" s="7"/>
      <c r="P15" s="7">
        <v>0.2</v>
      </c>
      <c r="Q15" s="7"/>
      <c r="R15" s="7">
        <v>0.4</v>
      </c>
      <c r="S15" s="7"/>
      <c r="T15" s="27">
        <f t="shared" si="3"/>
        <v>0.70000000000000007</v>
      </c>
      <c r="U15" s="27">
        <f t="shared" si="4"/>
        <v>6.2</v>
      </c>
      <c r="V15" s="8">
        <f t="shared" si="5"/>
        <v>7.02</v>
      </c>
    </row>
    <row r="16" spans="1:256" ht="15" customHeight="1" x14ac:dyDescent="0.25">
      <c r="A16" s="6"/>
      <c r="B16" s="21">
        <v>13</v>
      </c>
      <c r="C16" s="9"/>
      <c r="D16" s="9"/>
      <c r="E16" s="16"/>
      <c r="F16" s="16"/>
      <c r="G16" s="16"/>
      <c r="H16" s="16"/>
      <c r="I16" s="16"/>
      <c r="J16" s="7"/>
      <c r="K16" s="7"/>
      <c r="L16" s="7"/>
      <c r="M16" s="27"/>
      <c r="N16" s="7"/>
      <c r="O16" s="7"/>
      <c r="P16" s="7"/>
      <c r="Q16" s="7"/>
      <c r="R16" s="7"/>
      <c r="S16" s="7"/>
      <c r="T16" s="27"/>
      <c r="U16" s="27"/>
      <c r="V16" s="8"/>
    </row>
    <row r="17" spans="1:22" ht="15" customHeight="1" x14ac:dyDescent="0.25">
      <c r="A17" s="6"/>
      <c r="B17" s="6">
        <v>14</v>
      </c>
      <c r="C17" s="9"/>
      <c r="D17" s="9"/>
      <c r="E17" s="16"/>
      <c r="F17" s="16"/>
      <c r="G17" s="16"/>
      <c r="H17" s="16"/>
      <c r="I17" s="16"/>
      <c r="J17" s="7"/>
      <c r="K17" s="7"/>
      <c r="L17" s="7"/>
      <c r="M17" s="27"/>
      <c r="N17" s="7"/>
      <c r="O17" s="7"/>
      <c r="P17" s="7"/>
      <c r="Q17" s="7"/>
      <c r="R17" s="7"/>
      <c r="S17" s="7"/>
      <c r="T17" s="27"/>
      <c r="U17" s="27"/>
      <c r="V17" s="8"/>
    </row>
    <row r="18" spans="1:22" ht="15" customHeight="1" x14ac:dyDescent="0.25">
      <c r="A18" s="6"/>
      <c r="B18" s="6">
        <v>15</v>
      </c>
      <c r="C18" s="9"/>
      <c r="D18" s="9"/>
      <c r="E18" s="16"/>
      <c r="F18" s="16"/>
      <c r="G18" s="16"/>
      <c r="H18" s="16"/>
      <c r="I18" s="16"/>
      <c r="J18" s="7"/>
      <c r="K18" s="7"/>
      <c r="L18" s="7"/>
      <c r="M18" s="27"/>
      <c r="N18" s="7"/>
      <c r="O18" s="7"/>
      <c r="P18" s="7"/>
      <c r="Q18" s="7"/>
      <c r="R18" s="7"/>
      <c r="S18" s="7"/>
      <c r="T18" s="27"/>
      <c r="U18" s="27"/>
      <c r="V18" s="8"/>
    </row>
    <row r="19" spans="1:22" ht="15" customHeight="1" x14ac:dyDescent="0.25">
      <c r="A19" s="6"/>
      <c r="B19" s="21">
        <v>16</v>
      </c>
      <c r="C19" s="9"/>
      <c r="D19" s="9"/>
      <c r="E19" s="16"/>
      <c r="F19" s="16"/>
      <c r="G19" s="16"/>
      <c r="H19" s="16"/>
      <c r="I19" s="16"/>
      <c r="J19" s="7"/>
      <c r="K19" s="7"/>
      <c r="L19" s="7"/>
      <c r="M19" s="27"/>
      <c r="N19" s="7"/>
      <c r="O19" s="7"/>
      <c r="P19" s="7"/>
      <c r="Q19" s="7"/>
      <c r="R19" s="7"/>
      <c r="S19" s="7"/>
      <c r="T19" s="27"/>
      <c r="U19" s="27"/>
      <c r="V19" s="8"/>
    </row>
    <row r="20" spans="1:22" ht="15" customHeight="1" x14ac:dyDescent="0.25">
      <c r="A20" s="6"/>
      <c r="B20" s="6">
        <v>17</v>
      </c>
      <c r="C20" s="9"/>
      <c r="D20" s="9"/>
      <c r="E20" s="16"/>
      <c r="F20" s="16"/>
      <c r="G20" s="16"/>
      <c r="H20" s="16"/>
      <c r="I20" s="16"/>
      <c r="J20" s="7"/>
      <c r="K20" s="7"/>
      <c r="L20" s="7"/>
      <c r="M20" s="27"/>
      <c r="N20" s="7"/>
      <c r="O20" s="7"/>
      <c r="P20" s="7"/>
      <c r="Q20" s="7"/>
      <c r="R20" s="7"/>
      <c r="S20" s="7"/>
      <c r="T20" s="27"/>
      <c r="U20" s="27"/>
      <c r="V20" s="8"/>
    </row>
    <row r="21" spans="1:22" ht="15" customHeight="1" x14ac:dyDescent="0.25">
      <c r="A21" s="6"/>
      <c r="B21" s="6">
        <v>18</v>
      </c>
      <c r="C21" s="9"/>
      <c r="D21" s="9"/>
      <c r="E21" s="16"/>
      <c r="F21" s="16"/>
      <c r="G21" s="16"/>
      <c r="H21" s="16"/>
      <c r="I21" s="16"/>
      <c r="J21" s="7"/>
      <c r="K21" s="7"/>
      <c r="L21" s="7"/>
      <c r="M21" s="27"/>
      <c r="N21" s="7"/>
      <c r="O21" s="7"/>
      <c r="P21" s="7"/>
      <c r="Q21" s="7"/>
      <c r="R21" s="7"/>
      <c r="S21" s="7"/>
      <c r="T21" s="27"/>
      <c r="U21" s="27"/>
      <c r="V21" s="8"/>
    </row>
    <row r="22" spans="1:22" ht="15" customHeight="1" x14ac:dyDescent="0.25">
      <c r="A22" s="6"/>
      <c r="B22" s="21">
        <v>19</v>
      </c>
      <c r="C22" s="9"/>
      <c r="D22" s="9"/>
      <c r="E22" s="16"/>
      <c r="F22" s="16"/>
      <c r="G22" s="16"/>
      <c r="H22" s="16"/>
      <c r="I22" s="16"/>
      <c r="J22" s="7"/>
      <c r="K22" s="7"/>
      <c r="L22" s="7"/>
      <c r="M22" s="27"/>
      <c r="N22" s="7"/>
      <c r="O22" s="7"/>
      <c r="P22" s="7"/>
      <c r="Q22" s="7"/>
      <c r="R22" s="7"/>
      <c r="S22" s="7"/>
      <c r="T22" s="27"/>
      <c r="U22" s="27"/>
      <c r="V22" s="8"/>
    </row>
    <row r="23" spans="1:22" ht="15" customHeight="1" x14ac:dyDescent="0.25">
      <c r="A23" s="6"/>
      <c r="B23" s="6">
        <v>20</v>
      </c>
      <c r="C23" s="9"/>
      <c r="D23" s="9"/>
      <c r="E23" s="16"/>
      <c r="F23" s="16"/>
      <c r="G23" s="16"/>
      <c r="H23" s="16"/>
      <c r="I23" s="16"/>
      <c r="J23" s="7"/>
      <c r="K23" s="7"/>
      <c r="L23" s="7"/>
      <c r="M23" s="27"/>
      <c r="N23" s="7"/>
      <c r="O23" s="7"/>
      <c r="P23" s="7"/>
      <c r="Q23" s="7"/>
      <c r="R23" s="7"/>
      <c r="S23" s="7"/>
      <c r="T23" s="27"/>
      <c r="U23" s="27"/>
      <c r="V23" s="8"/>
    </row>
    <row r="24" spans="1:22" ht="15" customHeight="1" x14ac:dyDescent="0.25">
      <c r="A24" s="6"/>
      <c r="B24" s="6">
        <v>21</v>
      </c>
      <c r="C24" s="9"/>
      <c r="D24" s="9"/>
      <c r="E24" s="16"/>
      <c r="F24" s="16"/>
      <c r="G24" s="16"/>
      <c r="H24" s="16"/>
      <c r="I24" s="16"/>
      <c r="J24" s="7"/>
      <c r="K24" s="7"/>
      <c r="L24" s="7"/>
      <c r="M24" s="27"/>
      <c r="N24" s="7"/>
      <c r="O24" s="7"/>
      <c r="P24" s="7"/>
      <c r="Q24" s="7"/>
      <c r="R24" s="7"/>
      <c r="S24" s="7"/>
      <c r="T24" s="27"/>
      <c r="U24" s="27"/>
      <c r="V24" s="8"/>
    </row>
    <row r="25" spans="1:22" ht="15" customHeight="1" x14ac:dyDescent="0.25">
      <c r="A25" s="6"/>
      <c r="B25" s="21">
        <v>22</v>
      </c>
      <c r="C25" s="9"/>
      <c r="D25" s="9"/>
      <c r="E25" s="16"/>
      <c r="F25" s="16"/>
      <c r="G25" s="16"/>
      <c r="H25" s="16"/>
      <c r="I25" s="16"/>
      <c r="J25" s="7"/>
      <c r="K25" s="7"/>
      <c r="L25" s="7"/>
      <c r="M25" s="27"/>
      <c r="N25" s="7"/>
      <c r="O25" s="7"/>
      <c r="P25" s="7"/>
      <c r="Q25" s="7"/>
      <c r="R25" s="7"/>
      <c r="S25" s="7"/>
      <c r="T25" s="27"/>
      <c r="U25" s="27"/>
      <c r="V25" s="8"/>
    </row>
    <row r="26" spans="1:22" ht="15" customHeight="1" x14ac:dyDescent="0.25">
      <c r="A26" s="10"/>
      <c r="B26" s="6">
        <v>23</v>
      </c>
      <c r="C26" s="12"/>
      <c r="D26" s="12"/>
      <c r="E26" s="17"/>
      <c r="F26" s="17"/>
      <c r="G26" s="17"/>
      <c r="H26" s="17"/>
      <c r="I26" s="17"/>
      <c r="J26" s="14"/>
      <c r="K26" s="14"/>
      <c r="L26" s="14"/>
      <c r="M26" s="27"/>
      <c r="N26" s="14"/>
      <c r="O26" s="14"/>
      <c r="P26" s="14"/>
      <c r="Q26" s="14"/>
      <c r="R26" s="14"/>
      <c r="S26" s="14"/>
      <c r="T26" s="27"/>
      <c r="U26" s="27"/>
      <c r="V26" s="15"/>
    </row>
    <row r="27" spans="1:22" ht="15" customHeight="1" x14ac:dyDescent="0.25">
      <c r="A27" s="10"/>
      <c r="B27" s="6">
        <v>24</v>
      </c>
      <c r="C27" s="12"/>
      <c r="D27" s="12"/>
      <c r="E27" s="17"/>
      <c r="F27" s="17"/>
      <c r="G27" s="17"/>
      <c r="H27" s="17"/>
      <c r="I27" s="17"/>
      <c r="J27" s="14"/>
      <c r="K27" s="14">
        <f t="shared" ref="K27" si="7">E27+J27</f>
        <v>0</v>
      </c>
      <c r="L27" s="14"/>
      <c r="M27" s="27"/>
      <c r="N27" s="14"/>
      <c r="O27" s="14"/>
      <c r="P27" s="14"/>
      <c r="Q27" s="14"/>
      <c r="R27" s="14"/>
      <c r="S27" s="14"/>
      <c r="T27" s="27"/>
      <c r="U27" s="27"/>
      <c r="V27" s="15"/>
    </row>
    <row r="28" spans="1:22" ht="15" customHeight="1" x14ac:dyDescent="0.25">
      <c r="A28" s="10"/>
      <c r="B28" s="21">
        <v>25</v>
      </c>
      <c r="C28" s="12"/>
      <c r="D28" s="12"/>
      <c r="E28" s="17"/>
      <c r="F28" s="17"/>
      <c r="G28" s="17"/>
      <c r="H28" s="17"/>
      <c r="I28" s="17"/>
      <c r="J28" s="14"/>
      <c r="K28" s="14">
        <f>E28</f>
        <v>0</v>
      </c>
      <c r="L28" s="14"/>
      <c r="M28" s="27"/>
      <c r="N28" s="14"/>
      <c r="O28" s="14"/>
      <c r="P28" s="14"/>
      <c r="Q28" s="14"/>
      <c r="R28" s="14"/>
      <c r="S28" s="14"/>
      <c r="T28" s="27"/>
      <c r="U28" s="27"/>
      <c r="V28" s="15"/>
    </row>
    <row r="29" spans="1:22" ht="15" customHeight="1" x14ac:dyDescent="0.25">
      <c r="B29" s="6">
        <v>26</v>
      </c>
    </row>
    <row r="30" spans="1:22" ht="15" customHeight="1" x14ac:dyDescent="0.25">
      <c r="B30" s="6">
        <v>27</v>
      </c>
    </row>
    <row r="31" spans="1:22" ht="15" customHeight="1" x14ac:dyDescent="0.2">
      <c r="C31" s="1" t="s">
        <v>11</v>
      </c>
      <c r="D31" s="1" t="s">
        <v>12</v>
      </c>
    </row>
    <row r="32" spans="1:22" ht="15" customHeight="1" x14ac:dyDescent="0.2">
      <c r="D32" s="1" t="s">
        <v>13</v>
      </c>
    </row>
  </sheetData>
  <autoFilter ref="A1:V28">
    <sortState ref="A2:R28">
      <sortCondition ref="D2:D28"/>
    </sortState>
  </autoFilter>
  <conditionalFormatting sqref="V2:V28">
    <cfRule type="cellIs" dxfId="7" priority="9" stopIfTrue="1" operator="greaterThanOrEqual">
      <formula>6</formula>
    </cfRule>
    <cfRule type="cellIs" dxfId="6" priority="10" stopIfTrue="1" operator="lessThan">
      <formula>6</formula>
    </cfRule>
  </conditionalFormatting>
  <pageMargins left="0.75" right="0.75" top="1" bottom="1" header="0.5" footer="0.5"/>
  <pageSetup scale="59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8"/>
  <sheetViews>
    <sheetView showGridLines="0" workbookViewId="0">
      <pane xSplit="4" ySplit="1" topLeftCell="M2" activePane="bottomRight" state="frozen"/>
      <selection activeCell="E19" sqref="E19"/>
      <selection pane="topRight" activeCell="E19" sqref="E19"/>
      <selection pane="bottomLeft" activeCell="E19" sqref="E19"/>
      <selection pane="bottomRight" activeCell="U2" sqref="U2"/>
    </sheetView>
  </sheetViews>
  <sheetFormatPr defaultColWidth="6.59765625" defaultRowHeight="15" customHeight="1" x14ac:dyDescent="0.2"/>
  <cols>
    <col min="1" max="1" width="5.8984375" style="1" customWidth="1"/>
    <col min="2" max="2" width="8.09765625" style="1" customWidth="1"/>
    <col min="3" max="3" width="8.19921875" style="1" customWidth="1"/>
    <col min="4" max="4" width="23.69921875" style="1" customWidth="1"/>
    <col min="5" max="5" width="5.5" style="1" customWidth="1"/>
    <col min="6" max="6" width="11.5" style="1" customWidth="1"/>
    <col min="7" max="7" width="7.3984375" style="1" customWidth="1"/>
    <col min="8" max="9" width="5.5" style="1" customWidth="1"/>
    <col min="10" max="10" width="4.09765625" style="1" customWidth="1"/>
    <col min="11" max="11" width="6.296875" style="1" customWidth="1"/>
    <col min="12" max="12" width="6" style="28" customWidth="1"/>
    <col min="13" max="13" width="6.59765625" style="28" customWidth="1"/>
    <col min="14" max="14" width="12.3984375" style="1" customWidth="1"/>
    <col min="15" max="19" width="6.59765625" style="1" customWidth="1"/>
    <col min="20" max="20" width="4.296875" style="28" customWidth="1"/>
    <col min="21" max="21" width="6.59765625" style="28" customWidth="1"/>
    <col min="22" max="22" width="7.19921875" style="1" customWidth="1"/>
    <col min="23" max="257" width="6.59765625" style="1" customWidth="1"/>
    <col min="258" max="16384" width="6.59765625" style="2"/>
  </cols>
  <sheetData>
    <row r="1" spans="1:22" ht="33.75" customHeight="1" x14ac:dyDescent="0.2">
      <c r="A1" s="3" t="s">
        <v>7</v>
      </c>
      <c r="B1" s="3" t="s">
        <v>0</v>
      </c>
      <c r="C1" s="3" t="s">
        <v>10</v>
      </c>
      <c r="D1" s="3" t="s">
        <v>1</v>
      </c>
      <c r="E1" s="3" t="s">
        <v>2</v>
      </c>
      <c r="F1" s="3" t="s">
        <v>32</v>
      </c>
      <c r="G1" s="3" t="s">
        <v>36</v>
      </c>
      <c r="H1" s="3" t="s">
        <v>37</v>
      </c>
      <c r="I1" s="3" t="s">
        <v>38</v>
      </c>
      <c r="J1" s="3" t="s">
        <v>9</v>
      </c>
      <c r="K1" s="3" t="s">
        <v>3</v>
      </c>
      <c r="L1" s="26" t="s">
        <v>8</v>
      </c>
      <c r="M1" s="29" t="s">
        <v>5</v>
      </c>
      <c r="N1" s="3" t="s">
        <v>47</v>
      </c>
      <c r="O1" s="3" t="s">
        <v>46</v>
      </c>
      <c r="P1" s="3" t="s">
        <v>44</v>
      </c>
      <c r="Q1" s="3" t="s">
        <v>45</v>
      </c>
      <c r="R1" s="3" t="s">
        <v>40</v>
      </c>
      <c r="S1" s="3" t="s">
        <v>36</v>
      </c>
      <c r="T1" s="30" t="s">
        <v>9</v>
      </c>
      <c r="U1" s="29" t="s">
        <v>6</v>
      </c>
      <c r="V1" s="5" t="s">
        <v>4</v>
      </c>
    </row>
    <row r="2" spans="1:22" ht="15" customHeight="1" x14ac:dyDescent="0.25">
      <c r="A2" s="6"/>
      <c r="B2" s="6">
        <v>1</v>
      </c>
      <c r="C2" s="9">
        <v>8410106442</v>
      </c>
      <c r="D2" s="9" t="s">
        <v>24</v>
      </c>
      <c r="E2" s="7">
        <v>6.5</v>
      </c>
      <c r="F2" s="7">
        <v>0.3</v>
      </c>
      <c r="G2" s="7">
        <v>1</v>
      </c>
      <c r="H2" s="7">
        <v>0.35</v>
      </c>
      <c r="I2" s="7">
        <v>0.35</v>
      </c>
      <c r="J2" s="7">
        <f t="shared" ref="J2:J9" si="0">F2+G2+H2+I2</f>
        <v>2</v>
      </c>
      <c r="K2" s="7">
        <f t="shared" ref="K2:K9" si="1">E2+J2</f>
        <v>8.5</v>
      </c>
      <c r="L2" s="27">
        <f t="shared" ref="L2:L9" si="2">K2*0.4</f>
        <v>3.4000000000000004</v>
      </c>
      <c r="M2" s="27">
        <v>3.75</v>
      </c>
      <c r="N2" s="7">
        <v>0.4</v>
      </c>
      <c r="O2" s="7">
        <v>0.4</v>
      </c>
      <c r="P2" s="7">
        <v>0.4</v>
      </c>
      <c r="Q2" s="7">
        <v>0.4</v>
      </c>
      <c r="R2" s="7">
        <v>0.4</v>
      </c>
      <c r="S2" s="7"/>
      <c r="T2" s="27">
        <f>SUM(N2:R2)</f>
        <v>2</v>
      </c>
      <c r="U2" s="27">
        <f>M2+T2</f>
        <v>5.75</v>
      </c>
      <c r="V2" s="8">
        <f t="shared" ref="V2:V9" si="3">0.4*K2+0.6*U2</f>
        <v>6.85</v>
      </c>
    </row>
    <row r="3" spans="1:22" ht="15" customHeight="1" x14ac:dyDescent="0.25">
      <c r="A3" s="6"/>
      <c r="B3" s="6">
        <v>2</v>
      </c>
      <c r="C3" s="9">
        <v>3708620633</v>
      </c>
      <c r="D3" s="9" t="s">
        <v>25</v>
      </c>
      <c r="E3" s="7">
        <v>6.5</v>
      </c>
      <c r="F3" s="7">
        <v>0.3</v>
      </c>
      <c r="G3" s="7">
        <v>1</v>
      </c>
      <c r="H3" s="7">
        <v>0.35</v>
      </c>
      <c r="I3" s="7">
        <v>0.35</v>
      </c>
      <c r="J3" s="7">
        <f t="shared" si="0"/>
        <v>2</v>
      </c>
      <c r="K3" s="7">
        <f t="shared" si="1"/>
        <v>8.5</v>
      </c>
      <c r="L3" s="27">
        <f t="shared" si="2"/>
        <v>3.4000000000000004</v>
      </c>
      <c r="M3" s="27">
        <v>6.5</v>
      </c>
      <c r="N3" s="7">
        <v>0.3</v>
      </c>
      <c r="O3" s="7">
        <v>0.4</v>
      </c>
      <c r="P3" s="7">
        <v>0.4</v>
      </c>
      <c r="Q3" s="7">
        <v>0.4</v>
      </c>
      <c r="R3" s="7">
        <v>0.4</v>
      </c>
      <c r="S3" s="7">
        <v>1</v>
      </c>
      <c r="T3" s="27">
        <f t="shared" ref="T3:T9" si="4">SUM(N3:R3)</f>
        <v>1.9</v>
      </c>
      <c r="U3" s="27">
        <f t="shared" ref="U3:U9" si="5">M3+T3</f>
        <v>8.4</v>
      </c>
      <c r="V3" s="8">
        <f t="shared" si="3"/>
        <v>8.4400000000000013</v>
      </c>
    </row>
    <row r="4" spans="1:22" ht="15" customHeight="1" x14ac:dyDescent="0.25">
      <c r="A4" s="6"/>
      <c r="B4" s="6">
        <v>3</v>
      </c>
      <c r="C4" s="9">
        <v>8489236840</v>
      </c>
      <c r="D4" s="9" t="s">
        <v>26</v>
      </c>
      <c r="E4" s="7">
        <v>5.5</v>
      </c>
      <c r="F4" s="7">
        <v>0.3</v>
      </c>
      <c r="G4" s="7">
        <v>1</v>
      </c>
      <c r="H4" s="7">
        <v>0.35</v>
      </c>
      <c r="I4" s="7">
        <v>0.35</v>
      </c>
      <c r="J4" s="7">
        <f t="shared" si="0"/>
        <v>2</v>
      </c>
      <c r="K4" s="7">
        <f t="shared" si="1"/>
        <v>7.5</v>
      </c>
      <c r="L4" s="27">
        <f t="shared" si="2"/>
        <v>3</v>
      </c>
      <c r="M4" s="27">
        <v>7.75</v>
      </c>
      <c r="N4" s="7">
        <v>0.2</v>
      </c>
      <c r="O4" s="7">
        <v>0.4</v>
      </c>
      <c r="P4" s="7">
        <v>0.4</v>
      </c>
      <c r="Q4" s="7"/>
      <c r="R4" s="7">
        <v>0.4</v>
      </c>
      <c r="S4" s="7"/>
      <c r="T4" s="27">
        <f t="shared" si="4"/>
        <v>1.4</v>
      </c>
      <c r="U4" s="27">
        <f t="shared" si="5"/>
        <v>9.15</v>
      </c>
      <c r="V4" s="8">
        <f t="shared" si="3"/>
        <v>8.49</v>
      </c>
    </row>
    <row r="5" spans="1:22" ht="15" customHeight="1" x14ac:dyDescent="0.25">
      <c r="A5" s="6"/>
      <c r="B5" s="6">
        <v>4</v>
      </c>
      <c r="C5" s="9">
        <v>1299905557</v>
      </c>
      <c r="D5" s="9" t="s">
        <v>27</v>
      </c>
      <c r="E5" s="7">
        <v>7.5</v>
      </c>
      <c r="F5" s="7">
        <v>0.1</v>
      </c>
      <c r="G5" s="7">
        <v>1</v>
      </c>
      <c r="H5" s="7">
        <v>0.35</v>
      </c>
      <c r="I5" s="7">
        <v>0.35</v>
      </c>
      <c r="J5" s="7">
        <f t="shared" si="0"/>
        <v>1.8000000000000003</v>
      </c>
      <c r="K5" s="7">
        <f t="shared" si="1"/>
        <v>9.3000000000000007</v>
      </c>
      <c r="L5" s="27">
        <f t="shared" si="2"/>
        <v>3.7200000000000006</v>
      </c>
      <c r="M5" s="27">
        <v>8</v>
      </c>
      <c r="N5" s="7">
        <v>0.4</v>
      </c>
      <c r="O5" s="7">
        <v>0.4</v>
      </c>
      <c r="P5" s="7">
        <v>0.4</v>
      </c>
      <c r="Q5" s="7">
        <v>0.4</v>
      </c>
      <c r="R5" s="7">
        <v>0.4</v>
      </c>
      <c r="S5" s="7">
        <v>1</v>
      </c>
      <c r="T5" s="27">
        <f t="shared" si="4"/>
        <v>2</v>
      </c>
      <c r="U5" s="27">
        <f t="shared" si="5"/>
        <v>10</v>
      </c>
      <c r="V5" s="8">
        <f t="shared" si="3"/>
        <v>9.7200000000000006</v>
      </c>
    </row>
    <row r="6" spans="1:22" ht="15" customHeight="1" x14ac:dyDescent="0.25">
      <c r="A6" s="6"/>
      <c r="B6" s="6">
        <v>5</v>
      </c>
      <c r="C6" s="9">
        <v>3722680833</v>
      </c>
      <c r="D6" s="9" t="s">
        <v>28</v>
      </c>
      <c r="E6" s="7">
        <v>4</v>
      </c>
      <c r="F6" s="7">
        <v>0.3</v>
      </c>
      <c r="G6" s="7">
        <v>1</v>
      </c>
      <c r="H6" s="7">
        <v>0.35</v>
      </c>
      <c r="I6" s="7">
        <v>0.35</v>
      </c>
      <c r="J6" s="7">
        <f t="shared" si="0"/>
        <v>2</v>
      </c>
      <c r="K6" s="7">
        <f t="shared" si="1"/>
        <v>6</v>
      </c>
      <c r="L6" s="27">
        <f t="shared" si="2"/>
        <v>2.4000000000000004</v>
      </c>
      <c r="M6" s="27">
        <v>6</v>
      </c>
      <c r="N6" s="7">
        <v>0.2</v>
      </c>
      <c r="O6" s="7">
        <v>0.4</v>
      </c>
      <c r="P6" s="7">
        <v>0.2</v>
      </c>
      <c r="Q6" s="7">
        <v>0.4</v>
      </c>
      <c r="R6" s="7">
        <v>0.4</v>
      </c>
      <c r="S6" s="7">
        <v>1</v>
      </c>
      <c r="T6" s="27">
        <f t="shared" si="4"/>
        <v>1.6</v>
      </c>
      <c r="U6" s="27">
        <f t="shared" si="5"/>
        <v>7.6</v>
      </c>
      <c r="V6" s="8">
        <f t="shared" si="3"/>
        <v>6.96</v>
      </c>
    </row>
    <row r="7" spans="1:22" ht="15" customHeight="1" x14ac:dyDescent="0.25">
      <c r="A7" s="6"/>
      <c r="B7" s="6">
        <v>6</v>
      </c>
      <c r="C7" s="9">
        <v>6275278331</v>
      </c>
      <c r="D7" s="9" t="s">
        <v>29</v>
      </c>
      <c r="E7" s="7">
        <v>6.5</v>
      </c>
      <c r="F7" s="7">
        <v>0.3</v>
      </c>
      <c r="G7" s="7">
        <v>1</v>
      </c>
      <c r="H7" s="7">
        <v>0.35</v>
      </c>
      <c r="I7" s="7">
        <v>0.35</v>
      </c>
      <c r="J7" s="7">
        <f t="shared" si="0"/>
        <v>2</v>
      </c>
      <c r="K7" s="7">
        <f t="shared" si="1"/>
        <v>8.5</v>
      </c>
      <c r="L7" s="27">
        <f t="shared" si="2"/>
        <v>3.4000000000000004</v>
      </c>
      <c r="M7" s="27">
        <v>6.75</v>
      </c>
      <c r="N7" s="7">
        <v>0.3</v>
      </c>
      <c r="O7" s="7">
        <v>0.4</v>
      </c>
      <c r="P7" s="7">
        <v>0.4</v>
      </c>
      <c r="Q7" s="7">
        <v>0.2</v>
      </c>
      <c r="R7" s="7">
        <v>0.4</v>
      </c>
      <c r="S7" s="7"/>
      <c r="T7" s="27">
        <f t="shared" si="4"/>
        <v>1.7000000000000002</v>
      </c>
      <c r="U7" s="27">
        <f t="shared" si="5"/>
        <v>8.4499999999999993</v>
      </c>
      <c r="V7" s="8">
        <f t="shared" si="3"/>
        <v>8.4699999999999989</v>
      </c>
    </row>
    <row r="8" spans="1:22" ht="15" customHeight="1" x14ac:dyDescent="0.25">
      <c r="A8" s="6"/>
      <c r="B8" s="6">
        <v>7</v>
      </c>
      <c r="C8" s="9">
        <v>4843892792</v>
      </c>
      <c r="D8" s="9" t="s">
        <v>30</v>
      </c>
      <c r="E8" s="7">
        <v>7.5</v>
      </c>
      <c r="F8" s="7">
        <v>0.3</v>
      </c>
      <c r="G8" s="7">
        <v>1</v>
      </c>
      <c r="H8" s="7">
        <v>0.35</v>
      </c>
      <c r="I8" s="7">
        <v>0.35</v>
      </c>
      <c r="J8" s="7">
        <f t="shared" si="0"/>
        <v>2</v>
      </c>
      <c r="K8" s="7">
        <f t="shared" si="1"/>
        <v>9.5</v>
      </c>
      <c r="L8" s="27">
        <f t="shared" si="2"/>
        <v>3.8000000000000003</v>
      </c>
      <c r="M8" s="27">
        <v>6</v>
      </c>
      <c r="N8" s="7">
        <v>0.3</v>
      </c>
      <c r="O8" s="7">
        <v>0.4</v>
      </c>
      <c r="P8" s="7">
        <v>0.4</v>
      </c>
      <c r="Q8" s="7">
        <v>0.2</v>
      </c>
      <c r="R8" s="7">
        <v>0.4</v>
      </c>
      <c r="S8" s="7"/>
      <c r="T8" s="27">
        <f t="shared" si="4"/>
        <v>1.7000000000000002</v>
      </c>
      <c r="U8" s="27">
        <f t="shared" si="5"/>
        <v>7.7</v>
      </c>
      <c r="V8" s="8">
        <f t="shared" si="3"/>
        <v>8.42</v>
      </c>
    </row>
    <row r="9" spans="1:22" ht="15" customHeight="1" x14ac:dyDescent="0.25">
      <c r="A9" s="6"/>
      <c r="B9" s="6">
        <v>8</v>
      </c>
      <c r="C9" s="9">
        <v>1299920254</v>
      </c>
      <c r="D9" s="9" t="s">
        <v>31</v>
      </c>
      <c r="E9" s="7">
        <v>5.25</v>
      </c>
      <c r="F9" s="7">
        <v>0.3</v>
      </c>
      <c r="G9" s="7">
        <v>1</v>
      </c>
      <c r="H9" s="7">
        <v>0.35</v>
      </c>
      <c r="I9" s="7">
        <v>0.35</v>
      </c>
      <c r="J9" s="7">
        <f t="shared" si="0"/>
        <v>2</v>
      </c>
      <c r="K9" s="7">
        <f t="shared" si="1"/>
        <v>7.25</v>
      </c>
      <c r="L9" s="27">
        <f t="shared" si="2"/>
        <v>2.9000000000000004</v>
      </c>
      <c r="M9" s="27">
        <v>7.5</v>
      </c>
      <c r="N9" s="7">
        <v>0.4</v>
      </c>
      <c r="O9" s="7">
        <v>0.4</v>
      </c>
      <c r="P9" s="7">
        <v>0.4</v>
      </c>
      <c r="Q9" s="7">
        <v>0.4</v>
      </c>
      <c r="R9" s="7">
        <v>0.4</v>
      </c>
      <c r="S9" s="7">
        <v>1</v>
      </c>
      <c r="T9" s="27">
        <f t="shared" si="4"/>
        <v>2</v>
      </c>
      <c r="U9" s="27">
        <f t="shared" si="5"/>
        <v>9.5</v>
      </c>
      <c r="V9" s="8">
        <f t="shared" si="3"/>
        <v>8.6000000000000014</v>
      </c>
    </row>
    <row r="10" spans="1:22" ht="15" customHeight="1" x14ac:dyDescent="0.25">
      <c r="A10" s="6"/>
      <c r="B10" s="6">
        <v>9</v>
      </c>
      <c r="C10" s="9"/>
      <c r="D10" s="9"/>
      <c r="E10" s="7"/>
      <c r="F10" s="7"/>
      <c r="G10" s="7"/>
      <c r="H10" s="7"/>
      <c r="I10" s="7"/>
      <c r="J10" s="7"/>
      <c r="K10" s="7"/>
      <c r="L10" s="27"/>
      <c r="M10" s="27"/>
      <c r="N10" s="7"/>
      <c r="O10" s="7"/>
      <c r="P10" s="7"/>
      <c r="Q10" s="7"/>
      <c r="R10" s="7"/>
      <c r="S10" s="7"/>
      <c r="T10" s="27"/>
      <c r="U10" s="27"/>
      <c r="V10" s="8"/>
    </row>
    <row r="11" spans="1:22" ht="15" customHeight="1" x14ac:dyDescent="0.25">
      <c r="A11" s="6"/>
      <c r="B11" s="6">
        <v>10</v>
      </c>
      <c r="C11" s="9"/>
      <c r="D11" s="9"/>
      <c r="E11" s="7"/>
      <c r="F11" s="7"/>
      <c r="G11" s="7"/>
      <c r="H11" s="7"/>
      <c r="I11" s="7"/>
      <c r="J11" s="7"/>
      <c r="K11" s="7"/>
      <c r="L11" s="27"/>
      <c r="M11" s="27"/>
      <c r="N11" s="7"/>
      <c r="O11" s="7"/>
      <c r="P11" s="7"/>
      <c r="Q11" s="7"/>
      <c r="R11" s="7"/>
      <c r="S11" s="7"/>
      <c r="T11" s="27"/>
      <c r="U11" s="27"/>
      <c r="V11" s="8"/>
    </row>
    <row r="12" spans="1:22" ht="15" customHeight="1" x14ac:dyDescent="0.25">
      <c r="A12" s="6"/>
      <c r="B12" s="6">
        <v>11</v>
      </c>
      <c r="C12" s="9"/>
      <c r="D12" s="9"/>
      <c r="E12" s="7"/>
      <c r="F12" s="7"/>
      <c r="G12" s="7"/>
      <c r="H12" s="7"/>
      <c r="I12" s="7"/>
      <c r="J12" s="7"/>
      <c r="K12" s="7"/>
      <c r="L12" s="27"/>
      <c r="M12" s="27"/>
      <c r="N12" s="7"/>
      <c r="O12" s="7"/>
      <c r="P12" s="7"/>
      <c r="Q12" s="7"/>
      <c r="R12" s="7"/>
      <c r="S12" s="7"/>
      <c r="T12" s="27"/>
      <c r="U12" s="27"/>
      <c r="V12" s="8"/>
    </row>
    <row r="13" spans="1:22" ht="15" customHeight="1" x14ac:dyDescent="0.25">
      <c r="A13" s="6"/>
      <c r="B13" s="6">
        <v>12</v>
      </c>
      <c r="C13" s="9"/>
      <c r="D13" s="9"/>
      <c r="E13" s="7"/>
      <c r="F13" s="7"/>
      <c r="G13" s="7"/>
      <c r="H13" s="7"/>
      <c r="I13" s="7"/>
      <c r="J13" s="7"/>
      <c r="K13" s="7"/>
      <c r="L13" s="27"/>
      <c r="M13" s="27"/>
      <c r="N13" s="7"/>
      <c r="O13" s="7"/>
      <c r="P13" s="7"/>
      <c r="Q13" s="7"/>
      <c r="R13" s="7"/>
      <c r="S13" s="7"/>
      <c r="T13" s="27"/>
      <c r="U13" s="27"/>
      <c r="V13" s="8"/>
    </row>
    <row r="14" spans="1:22" ht="15" customHeight="1" x14ac:dyDescent="0.25">
      <c r="A14" s="6"/>
      <c r="B14" s="6">
        <v>13</v>
      </c>
      <c r="C14" s="9"/>
      <c r="D14" s="9"/>
      <c r="E14" s="7"/>
      <c r="F14" s="7"/>
      <c r="G14" s="7"/>
      <c r="H14" s="7"/>
      <c r="I14" s="7"/>
      <c r="J14" s="7"/>
      <c r="K14" s="7"/>
      <c r="L14" s="27"/>
      <c r="M14" s="27"/>
      <c r="N14" s="7"/>
      <c r="O14" s="7"/>
      <c r="P14" s="7"/>
      <c r="Q14" s="7"/>
      <c r="R14" s="7"/>
      <c r="S14" s="7"/>
      <c r="T14" s="27"/>
      <c r="U14" s="27"/>
      <c r="V14" s="8"/>
    </row>
    <row r="15" spans="1:22" ht="15" customHeight="1" x14ac:dyDescent="0.25">
      <c r="A15" s="6"/>
      <c r="B15" s="6">
        <v>14</v>
      </c>
      <c r="C15" s="9"/>
      <c r="D15" s="9"/>
      <c r="E15" s="7"/>
      <c r="F15" s="7"/>
      <c r="G15" s="7"/>
      <c r="H15" s="7"/>
      <c r="I15" s="7"/>
      <c r="J15" s="7"/>
      <c r="K15" s="7"/>
      <c r="L15" s="27"/>
      <c r="M15" s="27"/>
      <c r="N15" s="7"/>
      <c r="O15" s="7"/>
      <c r="P15" s="7"/>
      <c r="Q15" s="7"/>
      <c r="R15" s="7"/>
      <c r="S15" s="7"/>
      <c r="T15" s="27"/>
      <c r="U15" s="27"/>
      <c r="V15" s="8"/>
    </row>
    <row r="16" spans="1:22" ht="15" customHeight="1" x14ac:dyDescent="0.25">
      <c r="A16" s="6"/>
      <c r="B16" s="6">
        <v>15</v>
      </c>
      <c r="C16" s="9"/>
      <c r="D16" s="9"/>
      <c r="E16" s="7"/>
      <c r="F16" s="7"/>
      <c r="G16" s="7"/>
      <c r="H16" s="7"/>
      <c r="I16" s="7"/>
      <c r="J16" s="7"/>
      <c r="K16" s="7"/>
      <c r="L16" s="27"/>
      <c r="M16" s="27"/>
      <c r="N16" s="7"/>
      <c r="O16" s="7"/>
      <c r="P16" s="7"/>
      <c r="Q16" s="7"/>
      <c r="R16" s="7"/>
      <c r="S16" s="7"/>
      <c r="T16" s="27"/>
      <c r="U16" s="27"/>
      <c r="V16" s="8"/>
    </row>
    <row r="17" spans="1:22" ht="15" customHeight="1" x14ac:dyDescent="0.25">
      <c r="A17" s="6"/>
      <c r="B17" s="6">
        <v>16</v>
      </c>
      <c r="C17" s="9"/>
      <c r="D17" s="9"/>
      <c r="E17" s="7"/>
      <c r="F17" s="7"/>
      <c r="G17" s="7"/>
      <c r="H17" s="7"/>
      <c r="I17" s="7"/>
      <c r="J17" s="7"/>
      <c r="K17" s="7"/>
      <c r="L17" s="27"/>
      <c r="M17" s="27"/>
      <c r="N17" s="7"/>
      <c r="O17" s="7"/>
      <c r="P17" s="7"/>
      <c r="Q17" s="7"/>
      <c r="R17" s="7"/>
      <c r="S17" s="7"/>
      <c r="T17" s="27"/>
      <c r="U17" s="27"/>
      <c r="V17" s="8"/>
    </row>
    <row r="18" spans="1:22" ht="15" customHeight="1" x14ac:dyDescent="0.25">
      <c r="A18" s="6"/>
      <c r="B18" s="6">
        <v>17</v>
      </c>
      <c r="C18" s="9"/>
      <c r="D18" s="9"/>
      <c r="E18" s="7"/>
      <c r="F18" s="7"/>
      <c r="G18" s="7"/>
      <c r="H18" s="7"/>
      <c r="I18" s="7"/>
      <c r="J18" s="7"/>
      <c r="K18" s="7"/>
      <c r="L18" s="27"/>
      <c r="M18" s="27"/>
      <c r="N18" s="7"/>
      <c r="O18" s="7"/>
      <c r="P18" s="7"/>
      <c r="Q18" s="7"/>
      <c r="R18" s="7"/>
      <c r="S18" s="7"/>
      <c r="T18" s="27"/>
      <c r="U18" s="27"/>
      <c r="V18" s="8"/>
    </row>
    <row r="19" spans="1:22" ht="15" customHeight="1" x14ac:dyDescent="0.25">
      <c r="A19" s="6"/>
      <c r="B19" s="6">
        <v>18</v>
      </c>
      <c r="C19" s="9"/>
      <c r="D19" s="9"/>
      <c r="E19" s="7"/>
      <c r="F19" s="7"/>
      <c r="G19" s="7"/>
      <c r="H19" s="7"/>
      <c r="I19" s="7"/>
      <c r="J19" s="7"/>
      <c r="K19" s="7"/>
      <c r="L19" s="27"/>
      <c r="M19" s="27"/>
      <c r="N19" s="7"/>
      <c r="O19" s="7"/>
      <c r="P19" s="7"/>
      <c r="Q19" s="7"/>
      <c r="R19" s="7"/>
      <c r="S19" s="7"/>
      <c r="T19" s="27"/>
      <c r="U19" s="27"/>
      <c r="V19" s="8"/>
    </row>
    <row r="20" spans="1:22" ht="15" customHeight="1" x14ac:dyDescent="0.25">
      <c r="A20" s="6"/>
      <c r="B20" s="6">
        <v>19</v>
      </c>
      <c r="C20" s="9"/>
      <c r="D20" s="9"/>
      <c r="E20" s="7"/>
      <c r="F20" s="7"/>
      <c r="G20" s="7"/>
      <c r="H20" s="7"/>
      <c r="I20" s="7"/>
      <c r="J20" s="7"/>
      <c r="K20" s="7"/>
      <c r="L20" s="27"/>
      <c r="M20" s="27"/>
      <c r="N20" s="7"/>
      <c r="O20" s="7"/>
      <c r="P20" s="7"/>
      <c r="Q20" s="7"/>
      <c r="R20" s="7"/>
      <c r="S20" s="7"/>
      <c r="T20" s="27"/>
      <c r="U20" s="27"/>
      <c r="V20" s="8"/>
    </row>
    <row r="21" spans="1:22" ht="15" customHeight="1" x14ac:dyDescent="0.25">
      <c r="A21" s="6"/>
      <c r="B21" s="6">
        <v>20</v>
      </c>
      <c r="C21" s="9"/>
      <c r="D21" s="9"/>
      <c r="E21" s="7"/>
      <c r="F21" s="7"/>
      <c r="G21" s="7"/>
      <c r="H21" s="7"/>
      <c r="I21" s="7"/>
      <c r="J21" s="7"/>
      <c r="K21" s="7"/>
      <c r="L21" s="27"/>
      <c r="M21" s="27"/>
      <c r="N21" s="7"/>
      <c r="O21" s="7"/>
      <c r="P21" s="7"/>
      <c r="Q21" s="7"/>
      <c r="R21" s="7"/>
      <c r="S21" s="7"/>
      <c r="T21" s="27"/>
      <c r="U21" s="27"/>
      <c r="V21" s="8"/>
    </row>
    <row r="22" spans="1:22" ht="15" customHeight="1" x14ac:dyDescent="0.25">
      <c r="A22" s="6"/>
      <c r="B22" s="6">
        <v>21</v>
      </c>
      <c r="C22" s="9"/>
      <c r="D22" s="9"/>
      <c r="E22" s="7"/>
      <c r="F22" s="7"/>
      <c r="G22" s="7"/>
      <c r="H22" s="7"/>
      <c r="I22" s="7"/>
      <c r="J22" s="7"/>
      <c r="K22" s="7"/>
      <c r="L22" s="27"/>
      <c r="M22" s="27"/>
      <c r="N22" s="7"/>
      <c r="O22" s="7"/>
      <c r="P22" s="7"/>
      <c r="Q22" s="7"/>
      <c r="R22" s="7"/>
      <c r="S22" s="7"/>
      <c r="T22" s="27"/>
      <c r="U22" s="27"/>
      <c r="V22" s="8"/>
    </row>
    <row r="23" spans="1:22" ht="15" customHeight="1" x14ac:dyDescent="0.25">
      <c r="A23" s="6"/>
      <c r="B23" s="6">
        <v>22</v>
      </c>
      <c r="C23" s="9"/>
      <c r="D23" s="9"/>
      <c r="E23" s="7"/>
      <c r="F23" s="7"/>
      <c r="G23" s="7"/>
      <c r="H23" s="7"/>
      <c r="I23" s="7"/>
      <c r="J23" s="7"/>
      <c r="K23" s="7"/>
      <c r="L23" s="27"/>
      <c r="M23" s="27"/>
      <c r="N23" s="7"/>
      <c r="O23" s="7"/>
      <c r="P23" s="7"/>
      <c r="Q23" s="7"/>
      <c r="R23" s="7"/>
      <c r="S23" s="7"/>
      <c r="T23" s="27"/>
      <c r="U23" s="27"/>
      <c r="V23" s="8"/>
    </row>
    <row r="24" spans="1:22" ht="15" customHeight="1" x14ac:dyDescent="0.25">
      <c r="A24" s="6"/>
      <c r="B24" s="6">
        <v>23</v>
      </c>
      <c r="C24" s="9"/>
      <c r="D24" s="9"/>
      <c r="E24" s="7"/>
      <c r="F24" s="7"/>
      <c r="G24" s="7"/>
      <c r="H24" s="7"/>
      <c r="I24" s="7"/>
      <c r="J24" s="7"/>
      <c r="K24" s="7"/>
      <c r="L24" s="27"/>
      <c r="M24" s="27"/>
      <c r="N24" s="7"/>
      <c r="O24" s="7"/>
      <c r="P24" s="7"/>
      <c r="Q24" s="7"/>
      <c r="R24" s="7"/>
      <c r="S24" s="7"/>
      <c r="T24" s="27"/>
      <c r="U24" s="27"/>
      <c r="V24" s="8"/>
    </row>
    <row r="25" spans="1:22" ht="15" customHeight="1" x14ac:dyDescent="0.25">
      <c r="A25" s="6"/>
      <c r="B25" s="6">
        <v>24</v>
      </c>
      <c r="C25" s="9"/>
      <c r="D25" s="9"/>
      <c r="E25" s="7"/>
      <c r="F25" s="7"/>
      <c r="G25" s="7"/>
      <c r="H25" s="7"/>
      <c r="I25" s="7"/>
      <c r="J25" s="7"/>
      <c r="K25" s="7"/>
      <c r="L25" s="27"/>
      <c r="M25" s="27"/>
      <c r="N25" s="7"/>
      <c r="O25" s="7"/>
      <c r="P25" s="7"/>
      <c r="Q25" s="7"/>
      <c r="R25" s="7"/>
      <c r="S25" s="7"/>
      <c r="T25" s="27"/>
      <c r="U25" s="27"/>
      <c r="V25" s="8"/>
    </row>
    <row r="26" spans="1:22" ht="15" customHeight="1" x14ac:dyDescent="0.25">
      <c r="A26" s="6"/>
      <c r="B26" s="6">
        <v>25</v>
      </c>
      <c r="C26" s="9"/>
      <c r="D26" s="9"/>
      <c r="E26" s="7"/>
      <c r="F26" s="7"/>
      <c r="G26" s="7"/>
      <c r="H26" s="7"/>
      <c r="I26" s="7"/>
      <c r="J26" s="7"/>
      <c r="K26" s="7"/>
      <c r="L26" s="27"/>
      <c r="M26" s="27"/>
      <c r="N26" s="7"/>
      <c r="O26" s="7"/>
      <c r="P26" s="7"/>
      <c r="Q26" s="7"/>
      <c r="R26" s="7"/>
      <c r="S26" s="7"/>
      <c r="T26" s="27"/>
      <c r="U26" s="27"/>
      <c r="V26" s="8"/>
    </row>
    <row r="27" spans="1:22" ht="15" customHeight="1" x14ac:dyDescent="0.25">
      <c r="A27" s="11"/>
      <c r="B27" s="6">
        <v>26</v>
      </c>
      <c r="C27" s="12"/>
      <c r="D27" s="12"/>
      <c r="E27" s="14"/>
      <c r="F27" s="14"/>
      <c r="G27" s="14"/>
      <c r="H27" s="14"/>
      <c r="I27" s="14"/>
      <c r="J27" s="14"/>
      <c r="K27" s="14"/>
      <c r="L27" s="27"/>
      <c r="M27" s="27"/>
      <c r="N27" s="14"/>
      <c r="O27" s="14"/>
      <c r="P27" s="14"/>
      <c r="Q27" s="14"/>
      <c r="R27" s="14"/>
      <c r="S27" s="14"/>
      <c r="T27" s="27"/>
      <c r="U27" s="27" t="e">
        <f>0.8*M27+0.2*#REF!</f>
        <v>#REF!</v>
      </c>
      <c r="V27" s="15" t="e">
        <f>0.4*L27+0.6*#REF!</f>
        <v>#REF!</v>
      </c>
    </row>
    <row r="28" spans="1:22" ht="15" customHeight="1" x14ac:dyDescent="0.25">
      <c r="A28" s="6"/>
      <c r="B28" s="6"/>
      <c r="C28" s="9"/>
      <c r="D28" s="9"/>
      <c r="E28" s="7"/>
      <c r="F28" s="7"/>
      <c r="G28" s="7"/>
      <c r="H28" s="7"/>
      <c r="I28" s="7"/>
      <c r="J28" s="7"/>
      <c r="K28" s="7"/>
      <c r="L28" s="27"/>
      <c r="M28" s="27"/>
      <c r="N28" s="7"/>
      <c r="O28" s="7"/>
      <c r="P28" s="7"/>
      <c r="Q28" s="7"/>
      <c r="R28" s="7"/>
      <c r="S28" s="7"/>
      <c r="T28" s="27"/>
      <c r="U28" s="27" t="e">
        <f>0.8*M28+0.2*#REF!</f>
        <v>#REF!</v>
      </c>
      <c r="V28" s="8" t="e">
        <f>0.4*L28+0.6*#REF!</f>
        <v>#REF!</v>
      </c>
    </row>
    <row r="29" spans="1:22" ht="15" customHeight="1" x14ac:dyDescent="0.25">
      <c r="A29" s="6"/>
      <c r="B29" s="6"/>
      <c r="C29" s="9"/>
      <c r="D29" s="9"/>
      <c r="E29" s="7"/>
      <c r="F29" s="7"/>
      <c r="G29" s="7"/>
      <c r="H29" s="7"/>
      <c r="I29" s="7"/>
      <c r="J29" s="7"/>
      <c r="K29" s="7"/>
      <c r="L29" s="27"/>
      <c r="M29" s="27"/>
      <c r="N29" s="7"/>
      <c r="O29" s="7"/>
      <c r="P29" s="7"/>
      <c r="Q29" s="7"/>
      <c r="R29" s="7"/>
      <c r="S29" s="7"/>
      <c r="T29" s="27"/>
      <c r="U29" s="27" t="e">
        <f>0.8*M29+0.2*#REF!</f>
        <v>#REF!</v>
      </c>
      <c r="V29" s="8" t="e">
        <f>0.4*L29+0.6*#REF!</f>
        <v>#REF!</v>
      </c>
    </row>
    <row r="30" spans="1:22" ht="15" customHeight="1" x14ac:dyDescent="0.25">
      <c r="A30" s="6"/>
      <c r="B30" s="6"/>
      <c r="C30" s="9"/>
      <c r="D30" s="9"/>
      <c r="E30" s="7"/>
      <c r="F30" s="7"/>
      <c r="G30" s="7"/>
      <c r="H30" s="7"/>
      <c r="I30" s="7"/>
      <c r="J30" s="7"/>
      <c r="K30" s="7"/>
      <c r="L30" s="27"/>
      <c r="M30" s="27"/>
      <c r="N30" s="7"/>
      <c r="O30" s="7"/>
      <c r="P30" s="7"/>
      <c r="Q30" s="7"/>
      <c r="R30" s="7"/>
      <c r="S30" s="7"/>
      <c r="T30" s="27"/>
      <c r="U30" s="27" t="e">
        <f>0.8*M30+0.2*#REF!</f>
        <v>#REF!</v>
      </c>
      <c r="V30" s="8" t="e">
        <f>0.4*L30+0.6*#REF!</f>
        <v>#REF!</v>
      </c>
    </row>
    <row r="31" spans="1:22" ht="15" customHeight="1" x14ac:dyDescent="0.25">
      <c r="A31" s="6"/>
      <c r="B31" s="6"/>
      <c r="C31" s="9"/>
      <c r="D31" s="9"/>
      <c r="E31" s="7"/>
      <c r="F31" s="7"/>
      <c r="G31" s="7"/>
      <c r="H31" s="7"/>
      <c r="I31" s="7"/>
      <c r="J31" s="7"/>
      <c r="K31" s="7"/>
      <c r="L31" s="27"/>
      <c r="M31" s="27"/>
      <c r="N31" s="7"/>
      <c r="O31" s="7"/>
      <c r="P31" s="7"/>
      <c r="Q31" s="7"/>
      <c r="R31" s="7"/>
      <c r="S31" s="7"/>
      <c r="T31" s="27"/>
      <c r="U31" s="27" t="e">
        <f>0.8*M31+0.2*#REF!</f>
        <v>#REF!</v>
      </c>
      <c r="V31" s="8" t="e">
        <f>0.4*L31+0.6*#REF!</f>
        <v>#REF!</v>
      </c>
    </row>
    <row r="32" spans="1:22" ht="15" customHeight="1" x14ac:dyDescent="0.25">
      <c r="A32" s="6"/>
      <c r="B32" s="6"/>
      <c r="C32" s="9"/>
      <c r="D32" s="9"/>
      <c r="E32" s="7"/>
      <c r="F32" s="7"/>
      <c r="G32" s="7"/>
      <c r="H32" s="7"/>
      <c r="I32" s="7"/>
      <c r="J32" s="7"/>
      <c r="K32" s="7"/>
      <c r="L32" s="27"/>
      <c r="M32" s="27"/>
      <c r="N32" s="7"/>
      <c r="O32" s="7"/>
      <c r="P32" s="7"/>
      <c r="Q32" s="7"/>
      <c r="R32" s="7"/>
      <c r="S32" s="7"/>
      <c r="T32" s="27"/>
      <c r="U32" s="27" t="e">
        <f>0.8*M32+0.2*#REF!</f>
        <v>#REF!</v>
      </c>
      <c r="V32" s="8" t="e">
        <f>0.4*L32+0.6*#REF!</f>
        <v>#REF!</v>
      </c>
    </row>
    <row r="33" spans="1:22" ht="15" customHeight="1" x14ac:dyDescent="0.25">
      <c r="A33" s="6"/>
      <c r="B33" s="6"/>
      <c r="C33" s="9"/>
      <c r="D33" s="9"/>
      <c r="E33" s="7"/>
      <c r="F33" s="7"/>
      <c r="G33" s="7"/>
      <c r="H33" s="7"/>
      <c r="I33" s="7"/>
      <c r="J33" s="7"/>
      <c r="K33" s="7"/>
      <c r="L33" s="27"/>
      <c r="M33" s="27"/>
      <c r="N33" s="7"/>
      <c r="O33" s="7"/>
      <c r="P33" s="7"/>
      <c r="Q33" s="7"/>
      <c r="R33" s="7"/>
      <c r="S33" s="7"/>
      <c r="T33" s="27"/>
      <c r="U33" s="27" t="e">
        <f>0.8*M33+0.2*#REF!</f>
        <v>#REF!</v>
      </c>
      <c r="V33" s="8" t="e">
        <f>0.4*L33+0.6*#REF!</f>
        <v>#REF!</v>
      </c>
    </row>
    <row r="34" spans="1:22" ht="15" customHeight="1" x14ac:dyDescent="0.25">
      <c r="A34" s="6"/>
      <c r="B34" s="6"/>
      <c r="C34" s="9"/>
      <c r="D34" s="9"/>
      <c r="E34" s="7"/>
      <c r="F34" s="7"/>
      <c r="G34" s="7"/>
      <c r="H34" s="7"/>
      <c r="I34" s="7"/>
      <c r="J34" s="7"/>
      <c r="K34" s="7"/>
      <c r="L34" s="27"/>
      <c r="M34" s="27"/>
      <c r="N34" s="7"/>
      <c r="O34" s="7"/>
      <c r="P34" s="7"/>
      <c r="Q34" s="7"/>
      <c r="R34" s="7"/>
      <c r="S34" s="7"/>
      <c r="T34" s="27"/>
      <c r="U34" s="27" t="e">
        <f>0.8*M34+0.2*#REF!</f>
        <v>#REF!</v>
      </c>
      <c r="V34" s="8" t="e">
        <f>0.4*L34+0.6*#REF!</f>
        <v>#REF!</v>
      </c>
    </row>
    <row r="35" spans="1:22" ht="15" customHeight="1" x14ac:dyDescent="0.25">
      <c r="A35" s="6"/>
      <c r="B35" s="6"/>
      <c r="C35" s="9"/>
      <c r="D35" s="9"/>
      <c r="E35" s="7"/>
      <c r="F35" s="7"/>
      <c r="G35" s="7"/>
      <c r="H35" s="7"/>
      <c r="I35" s="7"/>
      <c r="J35" s="7"/>
      <c r="K35" s="7"/>
      <c r="L35" s="27"/>
      <c r="M35" s="27"/>
      <c r="N35" s="7"/>
      <c r="O35" s="7"/>
      <c r="P35" s="7"/>
      <c r="Q35" s="7"/>
      <c r="R35" s="7"/>
      <c r="S35" s="7"/>
      <c r="T35" s="27"/>
      <c r="U35" s="27" t="e">
        <f>0.8*M35+0.2*#REF!</f>
        <v>#REF!</v>
      </c>
      <c r="V35" s="8" t="e">
        <f>0.4*L35+0.6*#REF!</f>
        <v>#REF!</v>
      </c>
    </row>
    <row r="36" spans="1:22" ht="15" customHeight="1" x14ac:dyDescent="0.25">
      <c r="A36" s="6"/>
      <c r="B36" s="6"/>
      <c r="C36" s="9"/>
      <c r="D36" s="9"/>
      <c r="E36" s="7"/>
      <c r="F36" s="7"/>
      <c r="G36" s="7"/>
      <c r="H36" s="7"/>
      <c r="I36" s="7"/>
      <c r="J36" s="7"/>
      <c r="K36" s="7"/>
      <c r="L36" s="27"/>
      <c r="M36" s="27"/>
      <c r="N36" s="7"/>
      <c r="O36" s="7"/>
      <c r="P36" s="7"/>
      <c r="Q36" s="7"/>
      <c r="R36" s="7"/>
      <c r="S36" s="7"/>
      <c r="T36" s="27"/>
      <c r="U36" s="27" t="e">
        <f>0.8*M36+0.2*#REF!</f>
        <v>#REF!</v>
      </c>
      <c r="V36" s="8" t="e">
        <f>0.4*L36+0.6*#REF!</f>
        <v>#REF!</v>
      </c>
    </row>
    <row r="37" spans="1:22" ht="15" customHeight="1" x14ac:dyDescent="0.25">
      <c r="A37" s="6"/>
      <c r="B37" s="6"/>
      <c r="C37" s="9"/>
      <c r="D37" s="9"/>
      <c r="E37" s="7"/>
      <c r="F37" s="7"/>
      <c r="G37" s="7"/>
      <c r="H37" s="7"/>
      <c r="I37" s="7"/>
      <c r="J37" s="7"/>
      <c r="K37" s="7"/>
      <c r="L37" s="27"/>
      <c r="M37" s="27"/>
      <c r="N37" s="7"/>
      <c r="O37" s="7"/>
      <c r="P37" s="7"/>
      <c r="Q37" s="7"/>
      <c r="R37" s="7"/>
      <c r="S37" s="7"/>
      <c r="T37" s="27"/>
      <c r="U37" s="27" t="e">
        <f>0.8*M37+0.2*#REF!</f>
        <v>#REF!</v>
      </c>
      <c r="V37" s="8" t="e">
        <f>0.4*L37+0.6*#REF!</f>
        <v>#REF!</v>
      </c>
    </row>
    <row r="38" spans="1:22" ht="15" customHeight="1" x14ac:dyDescent="0.25">
      <c r="A38" s="6"/>
      <c r="B38" s="6"/>
      <c r="C38" s="9"/>
      <c r="D38" s="9"/>
      <c r="E38" s="7"/>
      <c r="F38" s="7"/>
      <c r="G38" s="7"/>
      <c r="H38" s="7"/>
      <c r="I38" s="7"/>
      <c r="J38" s="7"/>
      <c r="K38" s="7"/>
      <c r="L38" s="27"/>
      <c r="M38" s="27"/>
      <c r="N38" s="7"/>
      <c r="O38" s="7"/>
      <c r="P38" s="7"/>
      <c r="Q38" s="7"/>
      <c r="R38" s="7"/>
      <c r="S38" s="7"/>
      <c r="T38" s="27"/>
      <c r="U38" s="27" t="e">
        <f>0.8*M38+0.2*#REF!</f>
        <v>#REF!</v>
      </c>
      <c r="V38" s="8" t="e">
        <f>0.4*L38+0.6*#REF!</f>
        <v>#REF!</v>
      </c>
    </row>
    <row r="39" spans="1:22" ht="15" customHeight="1" x14ac:dyDescent="0.25">
      <c r="A39" s="6"/>
      <c r="B39" s="6"/>
      <c r="C39" s="9"/>
      <c r="D39" s="9"/>
      <c r="E39" s="7"/>
      <c r="F39" s="7"/>
      <c r="G39" s="7"/>
      <c r="H39" s="7"/>
      <c r="I39" s="7"/>
      <c r="J39" s="7"/>
      <c r="K39" s="7"/>
      <c r="L39" s="27"/>
      <c r="M39" s="27"/>
      <c r="N39" s="7"/>
      <c r="O39" s="7"/>
      <c r="P39" s="7"/>
      <c r="Q39" s="7"/>
      <c r="R39" s="7"/>
      <c r="S39" s="7"/>
      <c r="T39" s="27"/>
      <c r="U39" s="27" t="e">
        <f>0.8*M39+0.2*#REF!</f>
        <v>#REF!</v>
      </c>
      <c r="V39" s="8" t="e">
        <f>0.4*L39+0.6*#REF!</f>
        <v>#REF!</v>
      </c>
    </row>
    <row r="40" spans="1:22" ht="15" customHeight="1" x14ac:dyDescent="0.25">
      <c r="A40" s="6"/>
      <c r="B40" s="6"/>
      <c r="C40" s="9"/>
      <c r="D40" s="9"/>
      <c r="E40" s="7"/>
      <c r="F40" s="7"/>
      <c r="G40" s="7"/>
      <c r="H40" s="7"/>
      <c r="I40" s="7"/>
      <c r="J40" s="7"/>
      <c r="K40" s="7"/>
      <c r="L40" s="27"/>
      <c r="M40" s="27"/>
      <c r="N40" s="7"/>
      <c r="O40" s="7"/>
      <c r="P40" s="7"/>
      <c r="Q40" s="7"/>
      <c r="R40" s="7"/>
      <c r="S40" s="7"/>
      <c r="T40" s="27"/>
      <c r="U40" s="27" t="e">
        <f>0.8*M40+0.2*#REF!</f>
        <v>#REF!</v>
      </c>
      <c r="V40" s="8" t="e">
        <f>0.4*L40+0.6*#REF!</f>
        <v>#REF!</v>
      </c>
    </row>
    <row r="41" spans="1:22" ht="15" customHeight="1" x14ac:dyDescent="0.25">
      <c r="A41" s="11"/>
      <c r="B41" s="11"/>
      <c r="C41" s="11"/>
      <c r="D41" s="11"/>
      <c r="E41" s="14"/>
      <c r="F41" s="14"/>
      <c r="G41" s="14"/>
      <c r="H41" s="14"/>
      <c r="I41" s="14"/>
      <c r="J41" s="14"/>
      <c r="K41" s="14"/>
      <c r="L41" s="27"/>
      <c r="M41" s="27"/>
      <c r="N41" s="14"/>
      <c r="O41" s="14"/>
      <c r="P41" s="14"/>
      <c r="Q41" s="14"/>
      <c r="R41" s="14"/>
      <c r="S41" s="14"/>
      <c r="T41" s="27"/>
      <c r="U41" s="27" t="e">
        <f>0.8*M41+0.2*#REF!</f>
        <v>#REF!</v>
      </c>
      <c r="V41" s="15" t="e">
        <f>0.4*L41+0.6*#REF!</f>
        <v>#REF!</v>
      </c>
    </row>
    <row r="42" spans="1:22" ht="15" customHeight="1" x14ac:dyDescent="0.25">
      <c r="A42" s="11"/>
      <c r="B42" s="11"/>
      <c r="C42" s="11"/>
      <c r="D42" s="11"/>
      <c r="E42" s="14"/>
      <c r="F42" s="14"/>
      <c r="G42" s="14"/>
      <c r="H42" s="14"/>
      <c r="I42" s="14"/>
      <c r="J42" s="14"/>
      <c r="K42" s="14"/>
      <c r="L42" s="27"/>
      <c r="M42" s="27"/>
      <c r="N42" s="14"/>
      <c r="O42" s="14"/>
      <c r="P42" s="14"/>
      <c r="Q42" s="14"/>
      <c r="R42" s="14"/>
      <c r="S42" s="14"/>
      <c r="T42" s="27"/>
      <c r="U42" s="27" t="e">
        <f>0.8*M42+0.2*#REF!</f>
        <v>#REF!</v>
      </c>
      <c r="V42" s="15" t="e">
        <f>0.4*L42+0.6*#REF!</f>
        <v>#REF!</v>
      </c>
    </row>
    <row r="43" spans="1:22" ht="15" customHeight="1" x14ac:dyDescent="0.25">
      <c r="A43" s="11"/>
      <c r="B43" s="11"/>
      <c r="C43" s="11"/>
      <c r="D43" s="11"/>
      <c r="E43" s="14"/>
      <c r="F43" s="14"/>
      <c r="G43" s="14"/>
      <c r="H43" s="14"/>
      <c r="I43" s="14"/>
      <c r="J43" s="14"/>
      <c r="K43" s="14"/>
      <c r="L43" s="27"/>
      <c r="M43" s="27"/>
      <c r="N43" s="14"/>
      <c r="O43" s="14"/>
      <c r="P43" s="14"/>
      <c r="Q43" s="14"/>
      <c r="R43" s="14"/>
      <c r="S43" s="14"/>
      <c r="T43" s="27"/>
      <c r="U43" s="27" t="e">
        <f>0.8*M43+0.2*#REF!</f>
        <v>#REF!</v>
      </c>
      <c r="V43" s="15" t="e">
        <f>0.4*L43+0.6*#REF!</f>
        <v>#REF!</v>
      </c>
    </row>
    <row r="44" spans="1:22" ht="15" customHeight="1" x14ac:dyDescent="0.25">
      <c r="A44" s="11"/>
      <c r="B44" s="11"/>
      <c r="C44" s="11"/>
      <c r="D44" s="11"/>
      <c r="E44" s="14"/>
      <c r="F44" s="14"/>
      <c r="G44" s="14"/>
      <c r="H44" s="14"/>
      <c r="I44" s="14"/>
      <c r="J44" s="14"/>
      <c r="K44" s="14"/>
      <c r="L44" s="27"/>
      <c r="M44" s="27"/>
      <c r="N44" s="14"/>
      <c r="O44" s="14"/>
      <c r="P44" s="14"/>
      <c r="Q44" s="14"/>
      <c r="R44" s="14"/>
      <c r="S44" s="14"/>
      <c r="T44" s="27"/>
      <c r="U44" s="27" t="e">
        <f>0.8*M44+0.2*#REF!</f>
        <v>#REF!</v>
      </c>
      <c r="V44" s="15" t="e">
        <f>0.4*L44+0.6*#REF!</f>
        <v>#REF!</v>
      </c>
    </row>
    <row r="45" spans="1:22" ht="15" customHeight="1" x14ac:dyDescent="0.25">
      <c r="A45" s="11"/>
      <c r="B45" s="11"/>
      <c r="C45" s="11"/>
      <c r="D45" s="11"/>
      <c r="E45" s="13"/>
      <c r="F45" s="13"/>
      <c r="G45" s="13"/>
      <c r="H45" s="13"/>
      <c r="I45" s="13"/>
      <c r="J45" s="13"/>
      <c r="K45" s="13"/>
      <c r="L45" s="27"/>
      <c r="M45" s="27"/>
      <c r="N45" s="14"/>
      <c r="O45" s="14"/>
      <c r="P45" s="14"/>
      <c r="Q45" s="14"/>
      <c r="R45" s="14"/>
      <c r="S45" s="14"/>
      <c r="T45" s="27"/>
      <c r="U45" s="27"/>
      <c r="V45" s="15"/>
    </row>
    <row r="47" spans="1:22" ht="15" customHeight="1" x14ac:dyDescent="0.2">
      <c r="C47" s="1" t="s">
        <v>11</v>
      </c>
      <c r="D47" s="1" t="s">
        <v>12</v>
      </c>
    </row>
    <row r="48" spans="1:22" ht="15" customHeight="1" x14ac:dyDescent="0.2">
      <c r="D48" s="1" t="s">
        <v>13</v>
      </c>
    </row>
  </sheetData>
  <autoFilter ref="A1:V44">
    <sortState ref="A2:R28">
      <sortCondition ref="D2:D28"/>
    </sortState>
  </autoFilter>
  <conditionalFormatting sqref="V12:V15 V17 V19 V21 V23 V25 V27 V29 V31 V33 V35 V37 V39 V41 V43:V45 V2:V10">
    <cfRule type="cellIs" dxfId="5" priority="9" stopIfTrue="1" operator="greaterThanOrEqual">
      <formula>6</formula>
    </cfRule>
    <cfRule type="cellIs" dxfId="4" priority="10" stopIfTrue="1" operator="lessThan">
      <formula>6</formula>
    </cfRule>
  </conditionalFormatting>
  <conditionalFormatting sqref="V11">
    <cfRule type="cellIs" dxfId="3" priority="3" stopIfTrue="1" operator="greaterThanOrEqual">
      <formula>6</formula>
    </cfRule>
    <cfRule type="cellIs" dxfId="2" priority="4" stopIfTrue="1" operator="lessThan">
      <formula>6</formula>
    </cfRule>
  </conditionalFormatting>
  <conditionalFormatting sqref="V16 V18 V20 V22 V24 V26 V28 V30 V32 V34 V36 V38 V40 V42">
    <cfRule type="cellIs" dxfId="1" priority="1" stopIfTrue="1" operator="greaterThanOrEqual">
      <formula>6</formula>
    </cfRule>
    <cfRule type="cellIs" dxfId="0" priority="2" stopIfTrue="1" operator="lessThan">
      <formula>6</formula>
    </cfRule>
  </conditionalFormatting>
  <pageMargins left="0.75" right="0.75" top="1" bottom="1" header="0.5" footer="0.5"/>
  <pageSetup paperSize="9" scale="55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6_sem</vt:lpstr>
      <vt:lpstr>7_sem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2015-04-13T04:31:49Z</cp:lastPrinted>
  <dcterms:created xsi:type="dcterms:W3CDTF">2014-06-05T21:16:13Z</dcterms:created>
  <dcterms:modified xsi:type="dcterms:W3CDTF">2015-06-18T04:41:18Z</dcterms:modified>
</cp:coreProperties>
</file>