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1\"/>
    </mc:Choice>
  </mc:AlternateContent>
  <bookViews>
    <workbookView xWindow="0" yWindow="45" windowWidth="15960" windowHeight="11760" tabRatio="705"/>
  </bookViews>
  <sheets>
    <sheet name="9_sem" sheetId="17" r:id="rId1"/>
    <sheet name="Plan1" sheetId="35" r:id="rId2"/>
  </sheets>
  <definedNames>
    <definedName name="_xlnm._FilterDatabase" localSheetId="0" hidden="1">'9_sem'!$A$1:$S$32</definedName>
  </definedNames>
  <calcPr calcId="152511"/>
</workbook>
</file>

<file path=xl/calcChain.xml><?xml version="1.0" encoding="utf-8"?>
<calcChain xmlns="http://schemas.openxmlformats.org/spreadsheetml/2006/main">
  <c r="I11" i="17" l="1"/>
  <c r="I16" i="17"/>
  <c r="I19" i="17"/>
  <c r="H3" i="17"/>
  <c r="I3" i="17" s="1"/>
  <c r="H4" i="17"/>
  <c r="I4" i="17" s="1"/>
  <c r="H5" i="17"/>
  <c r="I5" i="17" s="1"/>
  <c r="H6" i="17"/>
  <c r="I6" i="17" s="1"/>
  <c r="H7" i="17"/>
  <c r="I7" i="17" s="1"/>
  <c r="H8" i="17"/>
  <c r="I8" i="17" s="1"/>
  <c r="H9" i="17"/>
  <c r="I9" i="17" s="1"/>
  <c r="H10" i="17"/>
  <c r="I10" i="17" s="1"/>
  <c r="H11" i="17"/>
  <c r="H12" i="17"/>
  <c r="I12" i="17" s="1"/>
  <c r="H13" i="17"/>
  <c r="I13" i="17" s="1"/>
  <c r="H14" i="17"/>
  <c r="I14" i="17" s="1"/>
  <c r="H15" i="17"/>
  <c r="I15" i="17" s="1"/>
  <c r="H16" i="17"/>
  <c r="H17" i="17"/>
  <c r="I17" i="17" s="1"/>
  <c r="H18" i="17"/>
  <c r="I18" i="17" s="1"/>
  <c r="H19" i="17"/>
  <c r="H20" i="17"/>
  <c r="I20" i="17" s="1"/>
  <c r="H2" i="17"/>
  <c r="I2" i="17" s="1"/>
  <c r="E22" i="17"/>
  <c r="O20" i="17" l="1"/>
  <c r="P20" i="17" s="1"/>
  <c r="Q20" i="17" s="1"/>
  <c r="R20" i="17" l="1"/>
  <c r="S20" i="17" s="1"/>
  <c r="O2" i="17"/>
  <c r="P2" i="17" s="1"/>
  <c r="Q2" i="17" s="1"/>
  <c r="R2" i="17" s="1"/>
  <c r="O3" i="17"/>
  <c r="P3" i="17" s="1"/>
  <c r="Q3" i="17" s="1"/>
  <c r="O4" i="17"/>
  <c r="P4" i="17" s="1"/>
  <c r="Q4" i="17" s="1"/>
  <c r="O5" i="17"/>
  <c r="P5" i="17" s="1"/>
  <c r="Q5" i="17" s="1"/>
  <c r="O6" i="17"/>
  <c r="P6" i="17" s="1"/>
  <c r="Q6" i="17" s="1"/>
  <c r="O7" i="17"/>
  <c r="P7" i="17" s="1"/>
  <c r="Q7" i="17" s="1"/>
  <c r="O8" i="17"/>
  <c r="P8" i="17" s="1"/>
  <c r="Q8" i="17" s="1"/>
  <c r="O9" i="17"/>
  <c r="P9" i="17" s="1"/>
  <c r="Q9" i="17" s="1"/>
  <c r="O10" i="17"/>
  <c r="P10" i="17" s="1"/>
  <c r="Q10" i="17" s="1"/>
  <c r="O11" i="17"/>
  <c r="P11" i="17" s="1"/>
  <c r="Q11" i="17" s="1"/>
  <c r="O12" i="17"/>
  <c r="P12" i="17" s="1"/>
  <c r="Q12" i="17" s="1"/>
  <c r="O13" i="17"/>
  <c r="P13" i="17" s="1"/>
  <c r="Q13" i="17" s="1"/>
  <c r="O14" i="17"/>
  <c r="P14" i="17" s="1"/>
  <c r="Q14" i="17" s="1"/>
  <c r="O15" i="17"/>
  <c r="P15" i="17" s="1"/>
  <c r="Q15" i="17" s="1"/>
  <c r="O16" i="17"/>
  <c r="P16" i="17" s="1"/>
  <c r="Q16" i="17" s="1"/>
  <c r="O17" i="17"/>
  <c r="P17" i="17" s="1"/>
  <c r="Q17" i="17" s="1"/>
  <c r="O18" i="17"/>
  <c r="P18" i="17" s="1"/>
  <c r="Q18" i="17" s="1"/>
  <c r="O19" i="17"/>
  <c r="P19" i="17" s="1"/>
  <c r="Q19" i="17" s="1"/>
  <c r="R16" i="17" l="1"/>
  <c r="S16" i="17" s="1"/>
  <c r="R8" i="17"/>
  <c r="S8" i="17" s="1"/>
  <c r="R10" i="17"/>
  <c r="S10" i="17" s="1"/>
  <c r="R3" i="17"/>
  <c r="S3" i="17" s="1"/>
  <c r="R12" i="17"/>
  <c r="S12" i="17" s="1"/>
  <c r="R6" i="17"/>
  <c r="S6" i="17" s="1"/>
  <c r="R14" i="17"/>
  <c r="S14" i="17" s="1"/>
  <c r="R13" i="17"/>
  <c r="S13" i="17" s="1"/>
  <c r="R7" i="17"/>
  <c r="S7" i="17" s="1"/>
  <c r="R19" i="17"/>
  <c r="S19" i="17" s="1"/>
  <c r="R9" i="17"/>
  <c r="S9" i="17" s="1"/>
  <c r="R18" i="17"/>
  <c r="S18" i="17" s="1"/>
  <c r="R15" i="17"/>
  <c r="S15" i="17" s="1"/>
  <c r="R5" i="17"/>
  <c r="S5" i="17" s="1"/>
  <c r="S2" i="17"/>
  <c r="R17" i="17"/>
  <c r="S17" i="17" s="1"/>
  <c r="R11" i="17"/>
  <c r="S11" i="17" s="1"/>
  <c r="R4" i="17"/>
  <c r="S4" i="17" s="1"/>
</calcChain>
</file>

<file path=xl/sharedStrings.xml><?xml version="1.0" encoding="utf-8"?>
<sst xmlns="http://schemas.openxmlformats.org/spreadsheetml/2006/main" count="42" uniqueCount="41">
  <si>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</si>
  <si>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</si>
  <si>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</si>
  <si>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</si>
  <si>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</si>
  <si>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</si>
  <si>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</si>
  <si>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</si>
  <si>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</si>
  <si>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</si>
  <si>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</si>
  <si>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</si>
  <si>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</si>
  <si>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</si>
  <si>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Legenda:</t>
  </si>
  <si>
    <t>A- Ausente</t>
  </si>
  <si>
    <t>NE- Não Entregou</t>
  </si>
  <si>
    <t>Alexandre Custódio Pinto</t>
  </si>
  <si>
    <t>Alexandre Muniz Garcia</t>
  </si>
  <si>
    <t>Ana Paula Ramos de Medeiros</t>
  </si>
  <si>
    <t>Clayton Farias da Silva</t>
  </si>
  <si>
    <t>Elmo Tadeu Costa</t>
  </si>
  <si>
    <t>Eudijunior Delmondes de Lima</t>
  </si>
  <si>
    <t>Heber Luiz Rodrigues Marcussi</t>
  </si>
  <si>
    <t>Ivan dos Santos Lopes</t>
  </si>
  <si>
    <t>Jackson Bezerra dos Santos</t>
  </si>
  <si>
    <t>Lucas Rodrigues Ferreira Couto</t>
  </si>
  <si>
    <t>Marcio Rogerio Rodrigues Alvares</t>
  </si>
  <si>
    <t>Paulo Cesar de Albuquerque</t>
  </si>
  <si>
    <t>Raimundo Demarchi Silva</t>
  </si>
  <si>
    <t>Ricardo de Souza Cavana</t>
  </si>
  <si>
    <t>Rodrigo Gonçalves dos Santos</t>
  </si>
  <si>
    <t>Samuel Porfirio de Araujo</t>
  </si>
  <si>
    <t>Valton Antonio de Souza</t>
  </si>
  <si>
    <t>Wilmar Alves de Andrade</t>
  </si>
  <si>
    <t>Willians dos Santos Jesus</t>
  </si>
  <si>
    <t>Boa</t>
  </si>
  <si>
    <t>0,25 por atividade, acima de 5,0!</t>
  </si>
  <si>
    <t>0,5 ponto por atividade, abaixo de 5!</t>
  </si>
  <si>
    <t>Pesquisa</t>
  </si>
  <si>
    <t>NR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</si>
</sst>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36"/>
  <sheetViews>
    <sheetView showGridLines="0" tabSelected="1" zoomScaleNormal="100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L9" sqref="L9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5" width="5.5" style="1" customWidth="1"/>
    <col min="6" max="6" width="6.8984375" style="1" customWidth="1"/>
    <col min="7" max="7" width="6" style="1" customWidth="1"/>
    <col min="8" max="8" width="4.09765625" style="1" customWidth="1"/>
    <col min="9" max="9" width="6.296875" style="1" customWidth="1"/>
    <col min="10" max="10" width="6" style="1" customWidth="1"/>
    <col min="11" max="11" width="6.59765625" style="1" customWidth="1"/>
    <col min="12" max="12" width="4.296875" style="1" bestFit="1" customWidth="1"/>
    <col min="13" max="13" width="4.59765625" style="1" customWidth="1"/>
    <col min="14" max="14" width="4.8984375" style="1" customWidth="1"/>
    <col min="15" max="254" width="6.59765625" style="1" customWidth="1"/>
    <col min="255" max="16384" width="6.59765625" style="2"/>
  </cols>
  <sheetData>
    <row r="1" spans="1:19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39</v>
      </c>
      <c r="G1" s="3" t="s">
        <v>40</v>
      </c>
      <c r="H1" s="3" t="s">
        <v>12</v>
      </c>
      <c r="I1" s="3" t="s">
        <v>3</v>
      </c>
      <c r="J1" s="4" t="s">
        <v>9</v>
      </c>
      <c r="K1" s="3" t="s">
        <v>5</v>
      </c>
      <c r="L1" s="5"/>
      <c r="M1" s="5"/>
      <c r="N1" s="5"/>
      <c r="O1" s="4" t="s">
        <v>10</v>
      </c>
      <c r="P1" s="3" t="s">
        <v>6</v>
      </c>
      <c r="Q1" s="5" t="s">
        <v>11</v>
      </c>
      <c r="R1" s="5" t="s">
        <v>4</v>
      </c>
      <c r="S1" s="5" t="s">
        <v>7</v>
      </c>
    </row>
    <row r="2" spans="1:19" ht="15" customHeight="1" x14ac:dyDescent="0.25">
      <c r="A2" s="6"/>
      <c r="B2" s="6">
        <v>1</v>
      </c>
      <c r="C2" s="9">
        <v>2979581151</v>
      </c>
      <c r="D2" s="9" t="s">
        <v>17</v>
      </c>
      <c r="E2" s="7">
        <v>6.5</v>
      </c>
      <c r="F2" s="7">
        <v>0.25</v>
      </c>
      <c r="G2" s="7">
        <v>0.25</v>
      </c>
      <c r="H2" s="7">
        <f>F2+G2</f>
        <v>0.5</v>
      </c>
      <c r="I2" s="7">
        <f>E2+H2</f>
        <v>7</v>
      </c>
      <c r="J2" s="7"/>
      <c r="K2" s="7"/>
      <c r="L2" s="7"/>
      <c r="M2" s="7"/>
      <c r="N2" s="7"/>
      <c r="O2" s="7">
        <f>L2+M2+N2</f>
        <v>0</v>
      </c>
      <c r="P2" s="7">
        <f>0.8*K2+0.2*O2</f>
        <v>0</v>
      </c>
      <c r="Q2" s="7">
        <f>INT((P2)*10+0.4)/10</f>
        <v>0</v>
      </c>
      <c r="R2" s="8">
        <f>0.4*J2+0.6*Q2</f>
        <v>0</v>
      </c>
      <c r="S2" s="8">
        <f>INT((R2)*10+0.4)/10</f>
        <v>0</v>
      </c>
    </row>
    <row r="3" spans="1:19" ht="15" customHeight="1" x14ac:dyDescent="0.25">
      <c r="A3" s="6"/>
      <c r="B3" s="6">
        <v>2</v>
      </c>
      <c r="C3" s="9">
        <v>111270987</v>
      </c>
      <c r="D3" s="9" t="s">
        <v>18</v>
      </c>
      <c r="E3" s="7">
        <v>4</v>
      </c>
      <c r="F3" s="7">
        <v>0</v>
      </c>
      <c r="G3" s="7">
        <v>0.5</v>
      </c>
      <c r="H3" s="7">
        <f t="shared" ref="H3:H20" si="0">F3+G3</f>
        <v>0.5</v>
      </c>
      <c r="I3" s="7">
        <f t="shared" ref="I3:I20" si="1">E3+H3</f>
        <v>4.5</v>
      </c>
      <c r="J3" s="7"/>
      <c r="K3" s="7"/>
      <c r="L3" s="7"/>
      <c r="M3" s="7"/>
      <c r="N3" s="7"/>
      <c r="O3" s="7">
        <f t="shared" ref="O3:O18" si="2">L3+M3+N3</f>
        <v>0</v>
      </c>
      <c r="P3" s="7">
        <f t="shared" ref="P3:P18" si="3">0.8*K3+0.2*O3</f>
        <v>0</v>
      </c>
      <c r="Q3" s="7">
        <f t="shared" ref="Q3:Q18" si="4">INT((P3)*10+0.4)/10</f>
        <v>0</v>
      </c>
      <c r="R3" s="8">
        <f t="shared" ref="R3:R18" si="5">0.4*J3+0.6*Q3</f>
        <v>0</v>
      </c>
      <c r="S3" s="8">
        <f t="shared" ref="S3:S18" si="6">INT((R3)*10+0.4)/10</f>
        <v>0</v>
      </c>
    </row>
    <row r="4" spans="1:19" ht="15" customHeight="1" x14ac:dyDescent="0.25">
      <c r="A4" s="6"/>
      <c r="B4" s="6">
        <v>3</v>
      </c>
      <c r="C4" s="9">
        <v>111297060</v>
      </c>
      <c r="D4" s="9" t="s">
        <v>19</v>
      </c>
      <c r="E4" s="7">
        <v>4.25</v>
      </c>
      <c r="F4" s="7">
        <v>0</v>
      </c>
      <c r="G4" s="7">
        <v>0</v>
      </c>
      <c r="H4" s="7">
        <f t="shared" si="0"/>
        <v>0</v>
      </c>
      <c r="I4" s="7">
        <f t="shared" si="1"/>
        <v>4.25</v>
      </c>
      <c r="J4" s="7"/>
      <c r="K4" s="7"/>
      <c r="L4" s="7"/>
      <c r="M4" s="7"/>
      <c r="N4" s="7"/>
      <c r="O4" s="7">
        <f t="shared" si="2"/>
        <v>0</v>
      </c>
      <c r="P4" s="7">
        <f t="shared" si="3"/>
        <v>0</v>
      </c>
      <c r="Q4" s="7">
        <f t="shared" si="4"/>
        <v>0</v>
      </c>
      <c r="R4" s="8">
        <f t="shared" si="5"/>
        <v>0</v>
      </c>
      <c r="S4" s="8">
        <f t="shared" si="6"/>
        <v>0</v>
      </c>
    </row>
    <row r="5" spans="1:19" ht="15" customHeight="1" x14ac:dyDescent="0.25">
      <c r="A5" s="6"/>
      <c r="B5" s="6">
        <v>4</v>
      </c>
      <c r="C5" s="9">
        <v>111264910</v>
      </c>
      <c r="D5" s="9" t="s">
        <v>20</v>
      </c>
      <c r="E5" s="7">
        <v>6.5</v>
      </c>
      <c r="F5" s="7">
        <v>0.25</v>
      </c>
      <c r="G5" s="7">
        <v>0.25</v>
      </c>
      <c r="H5" s="7">
        <f t="shared" si="0"/>
        <v>0.5</v>
      </c>
      <c r="I5" s="7">
        <f t="shared" si="1"/>
        <v>7</v>
      </c>
      <c r="J5" s="7"/>
      <c r="K5" s="7"/>
      <c r="L5" s="7"/>
      <c r="M5" s="7"/>
      <c r="N5" s="7"/>
      <c r="O5" s="7">
        <f t="shared" ref="O5" si="7">L5+M5+N5</f>
        <v>0</v>
      </c>
      <c r="P5" s="7">
        <f t="shared" ref="P5" si="8">0.8*K5+0.2*O5</f>
        <v>0</v>
      </c>
      <c r="Q5" s="7">
        <f t="shared" ref="Q5" si="9">INT((P5)*10+0.4)/10</f>
        <v>0</v>
      </c>
      <c r="R5" s="8">
        <f t="shared" ref="R5" si="10">0.4*J5+0.6*Q5</f>
        <v>0</v>
      </c>
      <c r="S5" s="8">
        <f t="shared" ref="S5" si="11">INT((R5)*10+0.4)/10</f>
        <v>0</v>
      </c>
    </row>
    <row r="6" spans="1:19" ht="15" customHeight="1" x14ac:dyDescent="0.25">
      <c r="A6" s="6"/>
      <c r="B6" s="6">
        <v>5</v>
      </c>
      <c r="C6" s="9">
        <v>111351405</v>
      </c>
      <c r="D6" s="9" t="s">
        <v>21</v>
      </c>
      <c r="E6" s="7">
        <v>9.5</v>
      </c>
      <c r="F6" s="7">
        <v>0.25</v>
      </c>
      <c r="G6" s="7">
        <v>0.25</v>
      </c>
      <c r="H6" s="7">
        <f t="shared" si="0"/>
        <v>0.5</v>
      </c>
      <c r="I6" s="7">
        <f t="shared" si="1"/>
        <v>10</v>
      </c>
      <c r="J6" s="7"/>
      <c r="K6" s="7"/>
      <c r="L6" s="7"/>
      <c r="M6" s="7"/>
      <c r="N6" s="7"/>
      <c r="O6" s="7">
        <f t="shared" si="2"/>
        <v>0</v>
      </c>
      <c r="P6" s="7">
        <f t="shared" si="3"/>
        <v>0</v>
      </c>
      <c r="Q6" s="7">
        <f t="shared" si="4"/>
        <v>0</v>
      </c>
      <c r="R6" s="8">
        <f t="shared" si="5"/>
        <v>0</v>
      </c>
      <c r="S6" s="8">
        <f t="shared" si="6"/>
        <v>0</v>
      </c>
    </row>
    <row r="7" spans="1:19" ht="15" customHeight="1" x14ac:dyDescent="0.25">
      <c r="A7" s="6"/>
      <c r="B7" s="6">
        <v>6</v>
      </c>
      <c r="C7" s="9">
        <v>111463114</v>
      </c>
      <c r="D7" s="9" t="s">
        <v>22</v>
      </c>
      <c r="E7" s="7">
        <v>9.75</v>
      </c>
      <c r="F7" s="7">
        <v>0</v>
      </c>
      <c r="G7" s="7">
        <v>0.25</v>
      </c>
      <c r="H7" s="7">
        <f t="shared" si="0"/>
        <v>0.25</v>
      </c>
      <c r="I7" s="7">
        <f t="shared" si="1"/>
        <v>10</v>
      </c>
      <c r="J7" s="7"/>
      <c r="K7" s="7"/>
      <c r="L7" s="7"/>
      <c r="M7" s="7"/>
      <c r="N7" s="7"/>
      <c r="O7" s="7">
        <f t="shared" si="2"/>
        <v>0</v>
      </c>
      <c r="P7" s="7">
        <f t="shared" si="3"/>
        <v>0</v>
      </c>
      <c r="Q7" s="7">
        <f t="shared" si="4"/>
        <v>0</v>
      </c>
      <c r="R7" s="8">
        <f t="shared" si="5"/>
        <v>0</v>
      </c>
      <c r="S7" s="8">
        <f t="shared" si="6"/>
        <v>0</v>
      </c>
    </row>
    <row r="8" spans="1:19" ht="15" customHeight="1" x14ac:dyDescent="0.25">
      <c r="A8" s="6"/>
      <c r="B8" s="6">
        <v>7</v>
      </c>
      <c r="C8" s="9">
        <v>111255015</v>
      </c>
      <c r="D8" s="9" t="s">
        <v>23</v>
      </c>
      <c r="E8" s="7">
        <v>6</v>
      </c>
      <c r="F8" s="7">
        <v>0.25</v>
      </c>
      <c r="G8" s="7">
        <v>0.25</v>
      </c>
      <c r="H8" s="7">
        <f t="shared" si="0"/>
        <v>0.5</v>
      </c>
      <c r="I8" s="7">
        <f t="shared" si="1"/>
        <v>6.5</v>
      </c>
      <c r="J8" s="7"/>
      <c r="K8" s="7"/>
      <c r="L8" s="7"/>
      <c r="M8" s="7"/>
      <c r="N8" s="7"/>
      <c r="O8" s="7">
        <f t="shared" si="2"/>
        <v>0</v>
      </c>
      <c r="P8" s="7">
        <f t="shared" si="3"/>
        <v>0</v>
      </c>
      <c r="Q8" s="7">
        <f t="shared" si="4"/>
        <v>0</v>
      </c>
      <c r="R8" s="8">
        <f t="shared" si="5"/>
        <v>0</v>
      </c>
      <c r="S8" s="8">
        <f t="shared" si="6"/>
        <v>0</v>
      </c>
    </row>
    <row r="9" spans="1:19" ht="15" customHeight="1" x14ac:dyDescent="0.25">
      <c r="A9" s="6"/>
      <c r="B9" s="6">
        <v>8</v>
      </c>
      <c r="C9" s="9">
        <v>111478243</v>
      </c>
      <c r="D9" s="9" t="s">
        <v>24</v>
      </c>
      <c r="E9" s="7">
        <v>3.5</v>
      </c>
      <c r="F9" s="7">
        <v>0.5</v>
      </c>
      <c r="G9" s="7">
        <v>0.5</v>
      </c>
      <c r="H9" s="7">
        <f t="shared" si="0"/>
        <v>1</v>
      </c>
      <c r="I9" s="7">
        <f t="shared" si="1"/>
        <v>4.5</v>
      </c>
      <c r="J9" s="7"/>
      <c r="K9" s="7"/>
      <c r="L9" s="7"/>
      <c r="M9" s="7"/>
      <c r="N9" s="7"/>
      <c r="O9" s="7">
        <f t="shared" si="2"/>
        <v>0</v>
      </c>
      <c r="P9" s="7">
        <f t="shared" si="3"/>
        <v>0</v>
      </c>
      <c r="Q9" s="7">
        <f t="shared" si="4"/>
        <v>0</v>
      </c>
      <c r="R9" s="8">
        <f t="shared" si="5"/>
        <v>0</v>
      </c>
      <c r="S9" s="8">
        <f t="shared" si="6"/>
        <v>0</v>
      </c>
    </row>
    <row r="10" spans="1:19" ht="15" customHeight="1" x14ac:dyDescent="0.25">
      <c r="A10" s="6"/>
      <c r="B10" s="6">
        <v>9</v>
      </c>
      <c r="C10" s="9">
        <v>111268400</v>
      </c>
      <c r="D10" s="9" t="s">
        <v>25</v>
      </c>
      <c r="E10" s="7">
        <v>8.75</v>
      </c>
      <c r="F10" s="7">
        <v>0</v>
      </c>
      <c r="G10" s="7">
        <v>0.25</v>
      </c>
      <c r="H10" s="7">
        <f t="shared" si="0"/>
        <v>0.25</v>
      </c>
      <c r="I10" s="7">
        <f t="shared" si="1"/>
        <v>9</v>
      </c>
      <c r="J10" s="7"/>
      <c r="K10" s="7"/>
      <c r="L10" s="7"/>
      <c r="M10" s="7"/>
      <c r="N10" s="7"/>
      <c r="O10" s="7">
        <f t="shared" si="2"/>
        <v>0</v>
      </c>
      <c r="P10" s="7">
        <f t="shared" si="3"/>
        <v>0</v>
      </c>
      <c r="Q10" s="7">
        <f t="shared" si="4"/>
        <v>0</v>
      </c>
      <c r="R10" s="8">
        <f t="shared" si="5"/>
        <v>0</v>
      </c>
      <c r="S10" s="8">
        <f t="shared" si="6"/>
        <v>0</v>
      </c>
    </row>
    <row r="11" spans="1:19" ht="15" customHeight="1" x14ac:dyDescent="0.25">
      <c r="A11" s="6"/>
      <c r="B11" s="6">
        <v>10</v>
      </c>
      <c r="C11" s="9">
        <v>111293006</v>
      </c>
      <c r="D11" s="9" t="s">
        <v>26</v>
      </c>
      <c r="E11" s="7">
        <v>5.5</v>
      </c>
      <c r="F11" s="7">
        <v>0.25</v>
      </c>
      <c r="G11" s="7">
        <v>0.25</v>
      </c>
      <c r="H11" s="7">
        <f t="shared" si="0"/>
        <v>0.5</v>
      </c>
      <c r="I11" s="7">
        <f t="shared" si="1"/>
        <v>6</v>
      </c>
      <c r="J11" s="7"/>
      <c r="K11" s="7"/>
      <c r="L11" s="7"/>
      <c r="M11" s="7"/>
      <c r="N11" s="7"/>
      <c r="O11" s="7">
        <f t="shared" si="2"/>
        <v>0</v>
      </c>
      <c r="P11" s="7">
        <f t="shared" si="3"/>
        <v>0</v>
      </c>
      <c r="Q11" s="7">
        <f t="shared" si="4"/>
        <v>0</v>
      </c>
      <c r="R11" s="8">
        <f t="shared" si="5"/>
        <v>0</v>
      </c>
      <c r="S11" s="8">
        <f t="shared" si="6"/>
        <v>0</v>
      </c>
    </row>
    <row r="12" spans="1:19" ht="15" customHeight="1" x14ac:dyDescent="0.25">
      <c r="A12" s="6"/>
      <c r="B12" s="6">
        <v>11</v>
      </c>
      <c r="C12" s="9">
        <v>111272033</v>
      </c>
      <c r="D12" s="9" t="s">
        <v>27</v>
      </c>
      <c r="E12" s="7">
        <v>8.75</v>
      </c>
      <c r="F12" s="7">
        <v>0.25</v>
      </c>
      <c r="G12" s="7">
        <v>0.25</v>
      </c>
      <c r="H12" s="7">
        <f t="shared" si="0"/>
        <v>0.5</v>
      </c>
      <c r="I12" s="7">
        <f t="shared" si="1"/>
        <v>9.25</v>
      </c>
      <c r="J12" s="7"/>
      <c r="K12" s="7"/>
      <c r="L12" s="7"/>
      <c r="M12" s="7"/>
      <c r="N12" s="7"/>
      <c r="O12" s="7">
        <f t="shared" si="2"/>
        <v>0</v>
      </c>
      <c r="P12" s="7">
        <f t="shared" si="3"/>
        <v>0</v>
      </c>
      <c r="Q12" s="7">
        <f t="shared" si="4"/>
        <v>0</v>
      </c>
      <c r="R12" s="8">
        <f t="shared" si="5"/>
        <v>0</v>
      </c>
      <c r="S12" s="8">
        <f t="shared" si="6"/>
        <v>0</v>
      </c>
    </row>
    <row r="13" spans="1:19" ht="15" customHeight="1" x14ac:dyDescent="0.25">
      <c r="A13" s="6"/>
      <c r="B13" s="6">
        <v>12</v>
      </c>
      <c r="C13" s="9">
        <v>4997004414</v>
      </c>
      <c r="D13" s="9" t="s">
        <v>28</v>
      </c>
      <c r="E13" s="7">
        <v>5.5</v>
      </c>
      <c r="F13" s="7">
        <v>0.25</v>
      </c>
      <c r="G13" s="7">
        <v>0.25</v>
      </c>
      <c r="H13" s="7">
        <f t="shared" si="0"/>
        <v>0.5</v>
      </c>
      <c r="I13" s="7">
        <f t="shared" si="1"/>
        <v>6</v>
      </c>
      <c r="J13" s="7"/>
      <c r="K13" s="7"/>
      <c r="L13" s="7"/>
      <c r="M13" s="7"/>
      <c r="N13" s="7"/>
      <c r="O13" s="7">
        <f t="shared" si="2"/>
        <v>0</v>
      </c>
      <c r="P13" s="7">
        <f t="shared" si="3"/>
        <v>0</v>
      </c>
      <c r="Q13" s="7">
        <f t="shared" si="4"/>
        <v>0</v>
      </c>
      <c r="R13" s="8">
        <f t="shared" si="5"/>
        <v>0</v>
      </c>
      <c r="S13" s="8">
        <f t="shared" si="6"/>
        <v>0</v>
      </c>
    </row>
    <row r="14" spans="1:19" ht="15" customHeight="1" x14ac:dyDescent="0.25">
      <c r="A14" s="6"/>
      <c r="B14" s="6">
        <v>13</v>
      </c>
      <c r="C14" s="9">
        <v>111330432</v>
      </c>
      <c r="D14" s="9" t="s">
        <v>29</v>
      </c>
      <c r="E14" s="7">
        <v>8.5</v>
      </c>
      <c r="F14" s="7">
        <v>0.25</v>
      </c>
      <c r="G14" s="7">
        <v>0.25</v>
      </c>
      <c r="H14" s="7">
        <f t="shared" si="0"/>
        <v>0.5</v>
      </c>
      <c r="I14" s="7">
        <f t="shared" si="1"/>
        <v>9</v>
      </c>
      <c r="J14" s="7"/>
      <c r="K14" s="7"/>
      <c r="L14" s="7"/>
      <c r="M14" s="7"/>
      <c r="N14" s="7"/>
      <c r="O14" s="7">
        <f t="shared" ref="O14" si="12">L14+M14+N14</f>
        <v>0</v>
      </c>
      <c r="P14" s="7">
        <f t="shared" ref="P14" si="13">0.8*K14+0.2*O14</f>
        <v>0</v>
      </c>
      <c r="Q14" s="7">
        <f t="shared" ref="Q14" si="14">INT((P14)*10+0.4)/10</f>
        <v>0</v>
      </c>
      <c r="R14" s="8">
        <f t="shared" ref="R14" si="15">0.4*J14+0.6*Q14</f>
        <v>0</v>
      </c>
      <c r="S14" s="8">
        <f t="shared" ref="S14" si="16">INT((R14)*10+0.4)/10</f>
        <v>0</v>
      </c>
    </row>
    <row r="15" spans="1:19" ht="15" customHeight="1" x14ac:dyDescent="0.25">
      <c r="A15" s="6"/>
      <c r="B15" s="6">
        <v>14</v>
      </c>
      <c r="C15" s="9">
        <v>80293093</v>
      </c>
      <c r="D15" s="9" t="s">
        <v>30</v>
      </c>
      <c r="E15" s="7">
        <v>9.5</v>
      </c>
      <c r="F15" s="7">
        <v>0.25</v>
      </c>
      <c r="G15" s="7">
        <v>0.25</v>
      </c>
      <c r="H15" s="7">
        <f t="shared" si="0"/>
        <v>0.5</v>
      </c>
      <c r="I15" s="7">
        <f t="shared" si="1"/>
        <v>10</v>
      </c>
      <c r="J15" s="7"/>
      <c r="K15" s="7"/>
      <c r="L15" s="7"/>
      <c r="M15" s="7"/>
      <c r="N15" s="7"/>
      <c r="O15" s="7">
        <f t="shared" si="2"/>
        <v>0</v>
      </c>
      <c r="P15" s="7">
        <f t="shared" si="3"/>
        <v>0</v>
      </c>
      <c r="Q15" s="7">
        <f t="shared" si="4"/>
        <v>0</v>
      </c>
      <c r="R15" s="8">
        <f t="shared" si="5"/>
        <v>0</v>
      </c>
      <c r="S15" s="8">
        <f t="shared" si="6"/>
        <v>0</v>
      </c>
    </row>
    <row r="16" spans="1:19" ht="15" customHeight="1" x14ac:dyDescent="0.25">
      <c r="A16" s="6"/>
      <c r="B16" s="6">
        <v>15</v>
      </c>
      <c r="C16" s="9">
        <v>111306701</v>
      </c>
      <c r="D16" s="9" t="s">
        <v>31</v>
      </c>
      <c r="E16" s="7">
        <v>6.5</v>
      </c>
      <c r="F16" s="7">
        <v>0.25</v>
      </c>
      <c r="G16" s="7">
        <v>0.25</v>
      </c>
      <c r="H16" s="7">
        <f t="shared" si="0"/>
        <v>0.5</v>
      </c>
      <c r="I16" s="7">
        <f t="shared" si="1"/>
        <v>7</v>
      </c>
      <c r="J16" s="7"/>
      <c r="K16" s="7"/>
      <c r="L16" s="7"/>
      <c r="M16" s="7"/>
      <c r="N16" s="7"/>
      <c r="O16" s="7">
        <f t="shared" si="2"/>
        <v>0</v>
      </c>
      <c r="P16" s="7">
        <f t="shared" si="3"/>
        <v>0</v>
      </c>
      <c r="Q16" s="7">
        <f t="shared" si="4"/>
        <v>0</v>
      </c>
      <c r="R16" s="8">
        <f t="shared" si="5"/>
        <v>0</v>
      </c>
      <c r="S16" s="8">
        <f t="shared" si="6"/>
        <v>0</v>
      </c>
    </row>
    <row r="17" spans="1:19" ht="15" customHeight="1" x14ac:dyDescent="0.25">
      <c r="A17" s="6"/>
      <c r="B17" s="6">
        <v>16</v>
      </c>
      <c r="C17" s="9">
        <v>111280117</v>
      </c>
      <c r="D17" s="9" t="s">
        <v>32</v>
      </c>
      <c r="E17" s="7">
        <v>7</v>
      </c>
      <c r="F17" s="7">
        <v>0.25</v>
      </c>
      <c r="G17" s="7">
        <v>0.25</v>
      </c>
      <c r="H17" s="7">
        <f t="shared" si="0"/>
        <v>0.5</v>
      </c>
      <c r="I17" s="7">
        <f t="shared" si="1"/>
        <v>7.5</v>
      </c>
      <c r="J17" s="7"/>
      <c r="K17" s="7"/>
      <c r="L17" s="7"/>
      <c r="M17" s="7"/>
      <c r="N17" s="7"/>
      <c r="O17" s="7">
        <f t="shared" si="2"/>
        <v>0</v>
      </c>
      <c r="P17" s="7">
        <f t="shared" si="3"/>
        <v>0</v>
      </c>
      <c r="Q17" s="7">
        <f t="shared" si="4"/>
        <v>0</v>
      </c>
      <c r="R17" s="8">
        <f t="shared" si="5"/>
        <v>0</v>
      </c>
      <c r="S17" s="8">
        <f t="shared" si="6"/>
        <v>0</v>
      </c>
    </row>
    <row r="18" spans="1:19" ht="15" customHeight="1" x14ac:dyDescent="0.25">
      <c r="A18" s="6"/>
      <c r="B18" s="6">
        <v>17</v>
      </c>
      <c r="C18" s="9">
        <v>111461090</v>
      </c>
      <c r="D18" s="9" t="s">
        <v>33</v>
      </c>
      <c r="E18" s="7">
        <v>4</v>
      </c>
      <c r="F18" s="7">
        <v>0.5</v>
      </c>
      <c r="G18" s="7">
        <v>0.5</v>
      </c>
      <c r="H18" s="7">
        <f t="shared" si="0"/>
        <v>1</v>
      </c>
      <c r="I18" s="7">
        <f t="shared" si="1"/>
        <v>5</v>
      </c>
      <c r="J18" s="7"/>
      <c r="K18" s="7"/>
      <c r="L18" s="7"/>
      <c r="M18" s="7"/>
      <c r="N18" s="7"/>
      <c r="O18" s="7">
        <f t="shared" si="2"/>
        <v>0</v>
      </c>
      <c r="P18" s="7">
        <f t="shared" si="3"/>
        <v>0</v>
      </c>
      <c r="Q18" s="7">
        <f t="shared" si="4"/>
        <v>0</v>
      </c>
      <c r="R18" s="8">
        <f t="shared" si="5"/>
        <v>0</v>
      </c>
      <c r="S18" s="8">
        <f t="shared" si="6"/>
        <v>0</v>
      </c>
    </row>
    <row r="19" spans="1:19" ht="15" customHeight="1" x14ac:dyDescent="0.25">
      <c r="A19" s="6"/>
      <c r="B19" s="6">
        <v>18</v>
      </c>
      <c r="C19" s="9">
        <v>80061770</v>
      </c>
      <c r="D19" s="9" t="s">
        <v>35</v>
      </c>
      <c r="E19" s="7">
        <v>6.5</v>
      </c>
      <c r="F19" s="7">
        <v>0.25</v>
      </c>
      <c r="G19" s="7">
        <v>0.25</v>
      </c>
      <c r="H19" s="7">
        <f t="shared" si="0"/>
        <v>0.5</v>
      </c>
      <c r="I19" s="7">
        <f t="shared" si="1"/>
        <v>7</v>
      </c>
      <c r="J19" s="7"/>
      <c r="K19" s="7"/>
      <c r="L19" s="7"/>
      <c r="M19" s="7"/>
      <c r="N19" s="7"/>
      <c r="O19" s="7">
        <f t="shared" ref="O19:O20" si="17">L19+M19+N19</f>
        <v>0</v>
      </c>
      <c r="P19" s="7">
        <f t="shared" ref="P19:P20" si="18">0.8*K19+0.2*O19</f>
        <v>0</v>
      </c>
      <c r="Q19" s="7">
        <f t="shared" ref="Q19:Q20" si="19">INT((P19)*10+0.4)/10</f>
        <v>0</v>
      </c>
      <c r="R19" s="8">
        <f t="shared" ref="R19:R20" si="20">0.4*J19+0.6*Q19</f>
        <v>0</v>
      </c>
      <c r="S19" s="8">
        <f t="shared" ref="S19:S20" si="21">INT((R19)*10+0.4)/10</f>
        <v>0</v>
      </c>
    </row>
    <row r="20" spans="1:19" ht="15" customHeight="1" x14ac:dyDescent="0.25">
      <c r="A20" s="6"/>
      <c r="B20" s="6">
        <v>19</v>
      </c>
      <c r="C20" s="9">
        <v>111337062</v>
      </c>
      <c r="D20" s="9" t="s">
        <v>34</v>
      </c>
      <c r="E20" s="7">
        <v>3.75</v>
      </c>
      <c r="F20" s="7">
        <v>0.5</v>
      </c>
      <c r="G20" s="7">
        <v>0.5</v>
      </c>
      <c r="H20" s="7">
        <f t="shared" si="0"/>
        <v>1</v>
      </c>
      <c r="I20" s="7">
        <f t="shared" si="1"/>
        <v>4.75</v>
      </c>
      <c r="J20" s="7"/>
      <c r="K20" s="7"/>
      <c r="L20" s="7"/>
      <c r="M20" s="7"/>
      <c r="N20" s="7"/>
      <c r="O20" s="7">
        <f t="shared" si="17"/>
        <v>0</v>
      </c>
      <c r="P20" s="7">
        <f t="shared" si="18"/>
        <v>0</v>
      </c>
      <c r="Q20" s="7">
        <f t="shared" si="19"/>
        <v>0</v>
      </c>
      <c r="R20" s="8">
        <f t="shared" si="20"/>
        <v>0</v>
      </c>
      <c r="S20" s="8">
        <f t="shared" si="21"/>
        <v>0</v>
      </c>
    </row>
    <row r="21" spans="1:19" ht="15" customHeight="1" x14ac:dyDescent="0.25">
      <c r="A21" s="6"/>
      <c r="B21" s="6"/>
      <c r="C21" s="9"/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S21" s="8"/>
    </row>
    <row r="22" spans="1:19" ht="15" customHeight="1" x14ac:dyDescent="0.25">
      <c r="A22" s="6"/>
      <c r="B22" s="6"/>
      <c r="C22" s="9"/>
      <c r="D22" s="9" t="s">
        <v>3</v>
      </c>
      <c r="E22" s="7">
        <f>AVERAGE(E2:E20)</f>
        <v>6.5394736842105265</v>
      </c>
      <c r="F22" s="7"/>
      <c r="G22" s="7"/>
      <c r="H22" s="7" t="s">
        <v>36</v>
      </c>
      <c r="I22" s="14" t="s">
        <v>38</v>
      </c>
      <c r="J22" s="15"/>
      <c r="K22" s="15"/>
      <c r="L22" s="16"/>
      <c r="M22" s="7"/>
      <c r="N22" s="7"/>
      <c r="O22" s="7"/>
      <c r="P22" s="7"/>
      <c r="Q22" s="7"/>
      <c r="R22" s="8"/>
      <c r="S22" s="8"/>
    </row>
    <row r="23" spans="1:19" ht="15" customHeight="1" x14ac:dyDescent="0.25">
      <c r="A23" s="6"/>
      <c r="B23" s="6"/>
      <c r="C23" s="9"/>
      <c r="D23" s="9"/>
      <c r="E23" s="7"/>
      <c r="F23" s="7"/>
      <c r="G23" s="7"/>
      <c r="H23" s="7"/>
      <c r="I23" s="14" t="s">
        <v>37</v>
      </c>
      <c r="J23" s="15"/>
      <c r="K23" s="15"/>
      <c r="L23" s="16"/>
      <c r="M23" s="7"/>
      <c r="N23" s="7"/>
      <c r="O23" s="7"/>
      <c r="P23" s="7"/>
      <c r="Q23" s="7"/>
      <c r="R23" s="8"/>
      <c r="S23" s="8"/>
    </row>
    <row r="24" spans="1:19" ht="15" customHeight="1" x14ac:dyDescent="0.25">
      <c r="A24" s="6"/>
      <c r="B24" s="6"/>
      <c r="C24" s="9"/>
      <c r="D24" s="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8"/>
    </row>
    <row r="25" spans="1:19" ht="15" customHeight="1" x14ac:dyDescent="0.25">
      <c r="A25" s="6"/>
      <c r="B25" s="6"/>
      <c r="C25" s="9"/>
      <c r="D25" s="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  <c r="S25" s="8"/>
    </row>
    <row r="26" spans="1:19" ht="15" customHeight="1" x14ac:dyDescent="0.25">
      <c r="A26" s="6"/>
      <c r="B26" s="6"/>
      <c r="C26" s="9"/>
      <c r="D26" s="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  <c r="S26" s="8"/>
    </row>
    <row r="27" spans="1:19" ht="15" customHeight="1" x14ac:dyDescent="0.25">
      <c r="A27" s="6"/>
      <c r="B27" s="6"/>
      <c r="C27" s="9"/>
      <c r="D27" s="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  <c r="S27" s="8"/>
    </row>
    <row r="28" spans="1:19" ht="15" customHeight="1" x14ac:dyDescent="0.25">
      <c r="A28" s="6"/>
      <c r="B28" s="6"/>
      <c r="C28" s="9"/>
      <c r="D28" s="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  <c r="S28" s="8"/>
    </row>
    <row r="29" spans="1:19" ht="15" customHeight="1" x14ac:dyDescent="0.25">
      <c r="A29" s="10"/>
      <c r="B29" s="10"/>
      <c r="C29" s="10"/>
      <c r="D29" s="1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  <c r="S29" s="13"/>
    </row>
    <row r="30" spans="1:19" ht="15" customHeight="1" x14ac:dyDescent="0.25">
      <c r="A30" s="10"/>
      <c r="B30" s="10"/>
      <c r="C30" s="10"/>
      <c r="D30" s="1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13"/>
    </row>
    <row r="31" spans="1:19" ht="15" customHeight="1" x14ac:dyDescent="0.25">
      <c r="A31" s="10"/>
      <c r="B31" s="10"/>
      <c r="C31" s="10"/>
      <c r="D31" s="1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13"/>
    </row>
    <row r="32" spans="1:19" ht="15" customHeight="1" x14ac:dyDescent="0.25">
      <c r="A32" s="10"/>
      <c r="B32" s="10"/>
      <c r="C32" s="10"/>
      <c r="D32" s="10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13"/>
    </row>
    <row r="33" spans="1:19" ht="15" customHeight="1" x14ac:dyDescent="0.25">
      <c r="A33" s="10"/>
      <c r="B33" s="10"/>
      <c r="C33" s="10"/>
      <c r="D33" s="10"/>
      <c r="E33" s="11"/>
      <c r="F33" s="11"/>
      <c r="G33" s="11"/>
      <c r="H33" s="11"/>
      <c r="I33" s="11"/>
      <c r="J33" s="12"/>
      <c r="K33" s="12"/>
      <c r="L33" s="12"/>
      <c r="M33" s="12"/>
      <c r="N33" s="12"/>
      <c r="O33" s="12"/>
      <c r="P33" s="12"/>
      <c r="Q33" s="12"/>
      <c r="R33" s="13"/>
      <c r="S33" s="13"/>
    </row>
    <row r="35" spans="1:19" ht="15" customHeight="1" x14ac:dyDescent="0.2">
      <c r="C35" s="1" t="s">
        <v>14</v>
      </c>
      <c r="D35" s="1" t="s">
        <v>15</v>
      </c>
    </row>
    <row r="36" spans="1:19" ht="15" customHeight="1" x14ac:dyDescent="0.2">
      <c r="D36" s="1" t="s">
        <v>16</v>
      </c>
    </row>
  </sheetData>
  <autoFilter ref="A1:S32">
    <sortState ref="A2:R28">
      <sortCondition ref="D2:D28"/>
    </sortState>
  </autoFilter>
  <mergeCells count="2">
    <mergeCell ref="I22:L22"/>
    <mergeCell ref="I23:L23"/>
  </mergeCells>
  <conditionalFormatting sqref="R2:S4 R6:S13 R15:S18 R23:S23 R25:S25 R27:S27 R29:S29 R31:S33 R20:S21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R5:S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R14:S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R19:S19 R22:S22 R24:S24 R26:S26 R28:S28 R30:S30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9_sem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2015-10-08T17:51:05Z</dcterms:modified>
</cp:coreProperties>
</file>