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ristiano\Desktop\Unian_2015\Disciplinas 2º_semestre\Notas_A2\"/>
    </mc:Choice>
  </mc:AlternateContent>
  <bookViews>
    <workbookView xWindow="0" yWindow="45" windowWidth="15960" windowHeight="11760" tabRatio="705" activeTab="1"/>
  </bookViews>
  <sheets>
    <sheet name="3_sem" sheetId="33" r:id="rId1"/>
    <sheet name="4_sem" sheetId="17" r:id="rId2"/>
    <sheet name="Plan1" sheetId="35" r:id="rId3"/>
  </sheets>
  <definedNames>
    <definedName name="_xlnm._FilterDatabase" localSheetId="0" hidden="1">'3_sem'!$A$1:$W$19</definedName>
    <definedName name="_xlnm._FilterDatabase" localSheetId="1" hidden="1">'4_sem'!$A$1:$W$43</definedName>
  </definedNames>
  <calcPr calcId="152511"/>
</workbook>
</file>

<file path=xl/calcChain.xml><?xml version="1.0" encoding="utf-8"?>
<calcChain xmlns="http://schemas.openxmlformats.org/spreadsheetml/2006/main">
  <c r="K5" i="17" l="1"/>
  <c r="W3" i="17"/>
  <c r="W4" i="17"/>
  <c r="W5" i="17"/>
  <c r="W6" i="17"/>
  <c r="W7" i="17"/>
  <c r="W8" i="17"/>
  <c r="W9" i="17"/>
  <c r="W10" i="17"/>
  <c r="W12" i="17"/>
  <c r="W13" i="17"/>
  <c r="W14" i="17"/>
  <c r="W15" i="17"/>
  <c r="W18" i="17"/>
  <c r="W19" i="17"/>
  <c r="W20" i="17"/>
  <c r="W21" i="17"/>
  <c r="W22" i="17"/>
  <c r="W23" i="17"/>
  <c r="W24" i="17"/>
  <c r="W25" i="17"/>
  <c r="W27" i="17"/>
  <c r="W2" i="17"/>
  <c r="U3" i="17"/>
  <c r="V3" i="17" s="1"/>
  <c r="U4" i="17"/>
  <c r="V4" i="17" s="1"/>
  <c r="U5" i="17"/>
  <c r="V5" i="17" s="1"/>
  <c r="U6" i="17"/>
  <c r="V6" i="17" s="1"/>
  <c r="U7" i="17"/>
  <c r="V7" i="17" s="1"/>
  <c r="U8" i="17"/>
  <c r="V8" i="17" s="1"/>
  <c r="U9" i="17"/>
  <c r="V9" i="17" s="1"/>
  <c r="U10" i="17"/>
  <c r="V10" i="17" s="1"/>
  <c r="U11" i="17"/>
  <c r="V11" i="17" s="1"/>
  <c r="W11" i="17" s="1"/>
  <c r="U12" i="17"/>
  <c r="V12" i="17" s="1"/>
  <c r="U13" i="17"/>
  <c r="V13" i="17" s="1"/>
  <c r="U14" i="17"/>
  <c r="V14" i="17" s="1"/>
  <c r="U15" i="17"/>
  <c r="V15" i="17" s="1"/>
  <c r="U16" i="17"/>
  <c r="V16" i="17" s="1"/>
  <c r="W16" i="17" s="1"/>
  <c r="U17" i="17"/>
  <c r="V17" i="17" s="1"/>
  <c r="W17" i="17" s="1"/>
  <c r="U18" i="17"/>
  <c r="V18" i="17" s="1"/>
  <c r="U19" i="17"/>
  <c r="V19" i="17" s="1"/>
  <c r="U20" i="17"/>
  <c r="V20" i="17" s="1"/>
  <c r="U21" i="17"/>
  <c r="V21" i="17" s="1"/>
  <c r="U22" i="17"/>
  <c r="V22" i="17" s="1"/>
  <c r="U23" i="17"/>
  <c r="V23" i="17" s="1"/>
  <c r="U24" i="17"/>
  <c r="V24" i="17" s="1"/>
  <c r="U25" i="17"/>
  <c r="V25" i="17" s="1"/>
  <c r="U26" i="17"/>
  <c r="V26" i="17" s="1"/>
  <c r="W26" i="17" s="1"/>
  <c r="U27" i="17"/>
  <c r="V27" i="17" s="1"/>
  <c r="U2" i="17"/>
  <c r="V2" i="17" s="1"/>
  <c r="U9" i="33"/>
  <c r="U5" i="33"/>
  <c r="U3" i="33"/>
  <c r="U4" i="33"/>
  <c r="V4" i="33" s="1"/>
  <c r="V5" i="33"/>
  <c r="U6" i="33"/>
  <c r="U7" i="33"/>
  <c r="U8" i="33"/>
  <c r="V8" i="33" s="1"/>
  <c r="U10" i="33"/>
  <c r="U11" i="33"/>
  <c r="V6" i="33"/>
  <c r="V9" i="33"/>
  <c r="U2" i="33"/>
  <c r="V2" i="33" s="1"/>
  <c r="V3" i="33"/>
  <c r="V7" i="33"/>
  <c r="V10" i="33"/>
  <c r="V11" i="33"/>
  <c r="J3" i="17" l="1"/>
  <c r="J4" i="17"/>
  <c r="K4" i="17" s="1"/>
  <c r="J5" i="17"/>
  <c r="J6" i="17"/>
  <c r="K6" i="17" s="1"/>
  <c r="J7" i="17"/>
  <c r="K7" i="17" s="1"/>
  <c r="J8" i="17"/>
  <c r="K8" i="17" s="1"/>
  <c r="J9" i="17"/>
  <c r="K9" i="17" s="1"/>
  <c r="J10" i="17"/>
  <c r="K10" i="17" s="1"/>
  <c r="J11" i="17"/>
  <c r="K11" i="17" s="1"/>
  <c r="J12" i="17"/>
  <c r="K12" i="17" s="1"/>
  <c r="J13" i="17"/>
  <c r="K13" i="17" s="1"/>
  <c r="J14" i="17"/>
  <c r="K14" i="17" s="1"/>
  <c r="J15" i="17"/>
  <c r="K15" i="17" s="1"/>
  <c r="J16" i="17"/>
  <c r="K16" i="17" s="1"/>
  <c r="J17" i="17"/>
  <c r="K17" i="17" s="1"/>
  <c r="J18" i="17"/>
  <c r="K18" i="17" s="1"/>
  <c r="J19" i="17"/>
  <c r="K19" i="17" s="1"/>
  <c r="J20" i="17"/>
  <c r="K20" i="17" s="1"/>
  <c r="J21" i="17"/>
  <c r="K21" i="17" s="1"/>
  <c r="J22" i="17"/>
  <c r="K22" i="17" s="1"/>
  <c r="J23" i="17"/>
  <c r="K23" i="17" s="1"/>
  <c r="J24" i="17"/>
  <c r="K24" i="17" s="1"/>
  <c r="J25" i="17"/>
  <c r="K25" i="17" s="1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J39" i="17"/>
  <c r="J2" i="17"/>
  <c r="J3" i="33"/>
  <c r="K3" i="33" s="1"/>
  <c r="W3" i="33" s="1"/>
  <c r="J4" i="33"/>
  <c r="J5" i="33"/>
  <c r="J6" i="33"/>
  <c r="K6" i="33" s="1"/>
  <c r="W6" i="33" s="1"/>
  <c r="J7" i="33"/>
  <c r="J8" i="33"/>
  <c r="J9" i="33"/>
  <c r="J10" i="33"/>
  <c r="J11" i="33"/>
  <c r="J12" i="33"/>
  <c r="J2" i="33"/>
  <c r="K2" i="33" l="1"/>
  <c r="W2" i="33" s="1"/>
  <c r="K3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K39" i="17"/>
  <c r="K2" i="17"/>
  <c r="K4" i="33"/>
  <c r="W4" i="33" s="1"/>
  <c r="K5" i="33"/>
  <c r="W5" i="33" s="1"/>
  <c r="K7" i="33"/>
  <c r="W7" i="33" s="1"/>
  <c r="K8" i="33"/>
  <c r="W8" i="33" s="1"/>
  <c r="K9" i="33"/>
  <c r="W9" i="33" s="1"/>
  <c r="K10" i="33"/>
  <c r="W10" i="33" s="1"/>
  <c r="K11" i="33"/>
  <c r="W11" i="33" s="1"/>
  <c r="K12" i="33"/>
  <c r="K13" i="33"/>
  <c r="K14" i="33"/>
  <c r="K15" i="33"/>
  <c r="K16" i="33"/>
  <c r="K17" i="33"/>
  <c r="K18" i="33"/>
  <c r="K19" i="33"/>
  <c r="K40" i="17" l="1"/>
  <c r="K42" i="17"/>
  <c r="K43" i="17"/>
  <c r="K41" i="17"/>
  <c r="U43" i="17"/>
  <c r="V43" i="17" s="1"/>
  <c r="U38" i="17"/>
  <c r="V38" i="17" s="1"/>
  <c r="U39" i="17"/>
  <c r="V39" i="17" s="1"/>
  <c r="U40" i="17"/>
  <c r="V40" i="17" s="1"/>
  <c r="U41" i="17"/>
  <c r="V41" i="17" s="1"/>
  <c r="U42" i="17"/>
  <c r="V42" i="17" s="1"/>
  <c r="U33" i="17"/>
  <c r="V33" i="17" s="1"/>
  <c r="U34" i="17"/>
  <c r="V34" i="17" s="1"/>
  <c r="U35" i="17"/>
  <c r="V35" i="17" s="1"/>
  <c r="U36" i="17"/>
  <c r="V36" i="17" s="1"/>
  <c r="U37" i="17"/>
  <c r="V37" i="17" s="1"/>
  <c r="U28" i="17"/>
  <c r="V28" i="17" s="1"/>
  <c r="U29" i="17"/>
  <c r="V29" i="17" s="1"/>
  <c r="U30" i="17"/>
  <c r="V30" i="17" s="1"/>
  <c r="U31" i="17"/>
  <c r="V31" i="17" s="1"/>
  <c r="U32" i="17"/>
  <c r="V32" i="17" s="1"/>
  <c r="W43" i="17" l="1"/>
  <c r="W35" i="17"/>
  <c r="W28" i="17"/>
  <c r="W34" i="17"/>
  <c r="W42" i="17"/>
  <c r="W40" i="17"/>
  <c r="W38" i="17"/>
  <c r="W33" i="17"/>
  <c r="W32" i="17"/>
  <c r="W41" i="17"/>
  <c r="W39" i="17"/>
  <c r="W37" i="17"/>
  <c r="W36" i="17"/>
  <c r="W30" i="17"/>
  <c r="W31" i="17"/>
  <c r="W29" i="17"/>
  <c r="U17" i="33"/>
  <c r="V17" i="33" s="1"/>
  <c r="U18" i="33"/>
  <c r="V18" i="33" s="1"/>
  <c r="U19" i="33"/>
  <c r="V19" i="33" s="1"/>
  <c r="U13" i="33"/>
  <c r="V13" i="33" s="1"/>
  <c r="U14" i="33"/>
  <c r="V14" i="33" s="1"/>
  <c r="U15" i="33"/>
  <c r="V15" i="33" s="1"/>
  <c r="U16" i="33"/>
  <c r="V16" i="33" s="1"/>
  <c r="W18" i="33" l="1"/>
  <c r="W16" i="33"/>
  <c r="W17" i="33"/>
  <c r="W13" i="33"/>
  <c r="W19" i="33"/>
  <c r="W14" i="33"/>
  <c r="W15" i="33"/>
  <c r="U12" i="33" l="1"/>
  <c r="V12" i="33" s="1"/>
  <c r="W12" i="33" l="1"/>
</calcChain>
</file>

<file path=xl/sharedStrings.xml><?xml version="1.0" encoding="utf-8"?>
<sst xmlns="http://schemas.openxmlformats.org/spreadsheetml/2006/main" count="88" uniqueCount="66">
  <si>
    <t>nord</t>
  </si>
  <si>
    <t>Nome</t>
  </si>
  <si>
    <t>Prova</t>
  </si>
  <si>
    <t>Média</t>
  </si>
  <si>
    <t>Média final</t>
  </si>
  <si>
    <t>Prova 2B</t>
  </si>
  <si>
    <t>Média B2</t>
  </si>
  <si>
    <t>Grupo</t>
  </si>
  <si>
    <t>Média B1</t>
  </si>
  <si>
    <t>ATIV tot</t>
  </si>
  <si>
    <t>ATPS</t>
  </si>
  <si>
    <t>RA</t>
  </si>
  <si>
    <t>Legenda:</t>
  </si>
  <si>
    <t>A- Ausente</t>
  </si>
  <si>
    <t>NE- Não Entregou</t>
  </si>
  <si>
    <t>Adriel Prates Pinto</t>
  </si>
  <si>
    <t>Cesar da silva juvenal</t>
  </si>
  <si>
    <t>Fabio Henrique Vieira</t>
  </si>
  <si>
    <t>FERNANDO DONATO</t>
  </si>
  <si>
    <t>Fernando Quirino dos Santos</t>
  </si>
  <si>
    <t>Gabriel de Lima Jordão</t>
  </si>
  <si>
    <t>Gabriel Santos da Silva</t>
  </si>
  <si>
    <t>Luciano Rogério Servulo</t>
  </si>
  <si>
    <t>rodrigo da nobrega araujo</t>
  </si>
  <si>
    <t>WESLEY JOSE DE ALMEIDA SANTOS</t>
  </si>
  <si>
    <t>Lab1</t>
  </si>
  <si>
    <t>Alessandro Luiz Benedito</t>
  </si>
  <si>
    <t>DANIEL COELHO MOLINARI</t>
  </si>
  <si>
    <t>DEVISON NASCIMENTO SANTOS</t>
  </si>
  <si>
    <t>Douglas roberto de souza</t>
  </si>
  <si>
    <t>Douglas Torres de Oliveira</t>
  </si>
  <si>
    <t>Ernandes Pereira dos Santos</t>
  </si>
  <si>
    <t>Ewerton da Costa Silva</t>
  </si>
  <si>
    <t>FELIPE TORRES MACEDO</t>
  </si>
  <si>
    <t>geison rodrigues da silva</t>
  </si>
  <si>
    <t>Gustavo Piatto Castilho</t>
  </si>
  <si>
    <t>Gusthavo Henrique Paglia Barbosa</t>
  </si>
  <si>
    <t>Jeckson Silva de Freitas</t>
  </si>
  <si>
    <t>JOSE MARCOS DA SILVA MACIEL</t>
  </si>
  <si>
    <t>Kleber Rodrigues da Silva</t>
  </si>
  <si>
    <t>MARCELO LUIZ BARBOSA</t>
  </si>
  <si>
    <t>Marcos Vinicius Santos Neves</t>
  </si>
  <si>
    <t>Max Marinho da Silva</t>
  </si>
  <si>
    <t>Michel Araujo Gomes</t>
  </si>
  <si>
    <t>REGINALDO ALMEIDA DE MELO</t>
  </si>
  <si>
    <t>sosthenes jacinto e silva</t>
  </si>
  <si>
    <t>Tiago Aparecido Souza Viana</t>
  </si>
  <si>
    <t>VILIAN FARIAS FEITOSA</t>
  </si>
  <si>
    <t>Lab 1</t>
  </si>
  <si>
    <t>Lista 1</t>
  </si>
  <si>
    <t>Danilo Nogueira Guirro</t>
  </si>
  <si>
    <t>Jose Wellington da Silva</t>
  </si>
  <si>
    <t>Alex Felix dos Santos</t>
  </si>
  <si>
    <t>Lista 2</t>
  </si>
  <si>
    <t>Rec</t>
  </si>
  <si>
    <t>Vinicius Oliveira Marques</t>
  </si>
  <si>
    <t>Relatório 1</t>
  </si>
  <si>
    <t>Relatório 2</t>
  </si>
  <si>
    <t>Relatório 3</t>
  </si>
  <si>
    <t>Relatório 4</t>
  </si>
  <si>
    <t>Relatório 5</t>
  </si>
  <si>
    <t>Lista 3</t>
  </si>
  <si>
    <t>Relatório</t>
  </si>
  <si>
    <t>Projeto funcionamento</t>
  </si>
  <si>
    <t>Projeto Funcionamento</t>
  </si>
  <si>
    <t>Atestado 17 dias a partir de 04/11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</si>
</sst>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2"/>
      <color indexed="8"/>
      <name val="Verdana"/>
    </font>
    <font>
      <sz val="11"/>
      <name val="Calibri"/>
      <family val="2"/>
    </font>
    <font>
      <sz val="8"/>
      <name val="Calibri"/>
      <family val="2"/>
    </font>
    <font>
      <sz val="12"/>
      <name val="Verdana"/>
      <family val="2"/>
    </font>
    <font>
      <sz val="8"/>
      <color rgb="FF00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27">
    <xf numFmtId="0" fontId="0" fillId="0" borderId="0" xfId="0" applyFont="1" applyAlignment="1">
      <alignment vertical="top" wrapText="1"/>
    </xf>
    <xf numFmtId="0" fontId="3" fillId="0" borderId="0" xfId="0" applyNumberFormat="1" applyFont="1" applyFill="1" applyAlignment="1">
      <alignment vertical="top" wrapText="1"/>
    </xf>
    <xf numFmtId="0" fontId="3" fillId="0" borderId="0" xfId="0" applyFont="1" applyFill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/>
    <xf numFmtId="4" fontId="1" fillId="0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vertical="top" wrapText="1"/>
    </xf>
    <xf numFmtId="0" fontId="3" fillId="2" borderId="1" xfId="0" applyNumberFormat="1" applyFont="1" applyFill="1" applyBorder="1" applyAlignment="1">
      <alignment vertical="top" wrapText="1"/>
    </xf>
    <xf numFmtId="0" fontId="1" fillId="2" borderId="1" xfId="0" applyNumberFormat="1" applyFont="1" applyFill="1" applyBorder="1" applyAlignment="1"/>
    <xf numFmtId="0" fontId="4" fillId="2" borderId="1" xfId="0" applyFont="1" applyFill="1" applyBorder="1" applyAlignment="1">
      <alignment vertical="top" wrapText="1"/>
    </xf>
    <xf numFmtId="4" fontId="1" fillId="2" borderId="1" xfId="0" applyNumberFormat="1" applyFont="1" applyFill="1" applyBorder="1" applyAlignment="1"/>
    <xf numFmtId="4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4" fontId="1" fillId="0" borderId="2" xfId="0" applyNumberFormat="1" applyFont="1" applyFill="1" applyBorder="1" applyAlignment="1">
      <alignment horizontal="center"/>
    </xf>
    <xf numFmtId="4" fontId="1" fillId="2" borderId="2" xfId="0" applyNumberFormat="1" applyFont="1" applyFill="1" applyBorder="1" applyAlignment="1">
      <alignment horizontal="center"/>
    </xf>
    <xf numFmtId="0" fontId="1" fillId="3" borderId="1" xfId="0" applyNumberFormat="1" applyFont="1" applyFill="1" applyBorder="1" applyAlignment="1"/>
    <xf numFmtId="0" fontId="4" fillId="3" borderId="1" xfId="0" applyFont="1" applyFill="1" applyBorder="1" applyAlignment="1">
      <alignment vertical="top" wrapText="1"/>
    </xf>
    <xf numFmtId="4" fontId="1" fillId="3" borderId="1" xfId="0" applyNumberFormat="1" applyFont="1" applyFill="1" applyBorder="1" applyAlignment="1">
      <alignment horizontal="center"/>
    </xf>
    <xf numFmtId="0" fontId="3" fillId="3" borderId="0" xfId="0" applyNumberFormat="1" applyFont="1" applyFill="1" applyAlignment="1">
      <alignment vertical="top" wrapText="1"/>
    </xf>
    <xf numFmtId="0" fontId="3" fillId="3" borderId="0" xfId="0" applyFont="1" applyFill="1" applyAlignment="1">
      <alignment vertical="top" wrapText="1"/>
    </xf>
    <xf numFmtId="0" fontId="1" fillId="4" borderId="1" xfId="0" applyNumberFormat="1" applyFont="1" applyFill="1" applyBorder="1" applyAlignment="1">
      <alignment horizontal="center" vertical="center"/>
    </xf>
    <xf numFmtId="4" fontId="1" fillId="4" borderId="1" xfId="0" applyNumberFormat="1" applyFont="1" applyFill="1" applyBorder="1" applyAlignment="1">
      <alignment horizontal="center"/>
    </xf>
    <xf numFmtId="4" fontId="1" fillId="4" borderId="1" xfId="0" applyNumberFormat="1" applyFont="1" applyFill="1" applyBorder="1" applyAlignment="1"/>
    <xf numFmtId="0" fontId="3" fillId="4" borderId="0" xfId="0" applyNumberFormat="1" applyFont="1" applyFill="1" applyAlignment="1">
      <alignment vertical="top" wrapText="1"/>
    </xf>
    <xf numFmtId="0" fontId="1" fillId="4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14">
    <dxf>
      <font>
        <color rgb="FF006100"/>
      </font>
      <fill>
        <patternFill patternType="solid">
          <fgColor indexed="25"/>
          <bgColor theme="7" tint="0.79998168889431442"/>
        </patternFill>
      </fill>
    </dxf>
    <dxf>
      <fill>
        <patternFill patternType="solid">
          <fgColor indexed="25"/>
          <bgColor theme="4" tint="0.79998168889431442"/>
        </patternFill>
      </fill>
    </dxf>
    <dxf>
      <font>
        <color rgb="FF006100"/>
      </font>
      <fill>
        <patternFill patternType="solid">
          <fgColor indexed="25"/>
          <bgColor theme="7" tint="0.79998168889431442"/>
        </patternFill>
      </fill>
    </dxf>
    <dxf>
      <fill>
        <patternFill patternType="solid">
          <fgColor indexed="25"/>
          <bgColor theme="4" tint="0.79998168889431442"/>
        </patternFill>
      </fill>
    </dxf>
    <dxf>
      <font>
        <color rgb="FF006100"/>
      </font>
      <fill>
        <patternFill patternType="solid">
          <fgColor indexed="25"/>
          <bgColor theme="7" tint="0.79998168889431442"/>
        </patternFill>
      </fill>
    </dxf>
    <dxf>
      <fill>
        <patternFill patternType="solid">
          <fgColor indexed="25"/>
          <bgColor theme="4" tint="0.79998168889431442"/>
        </patternFill>
      </fill>
    </dxf>
    <dxf>
      <font>
        <color rgb="FF006100"/>
      </font>
      <fill>
        <patternFill patternType="solid">
          <fgColor indexed="25"/>
          <bgColor theme="7" tint="0.79998168889431442"/>
        </patternFill>
      </fill>
    </dxf>
    <dxf>
      <fill>
        <patternFill patternType="solid">
          <fgColor indexed="25"/>
          <bgColor theme="4" tint="0.79998168889431442"/>
        </patternFill>
      </fill>
    </dxf>
    <dxf>
      <font>
        <color rgb="FF006100"/>
      </font>
      <fill>
        <patternFill patternType="solid">
          <fgColor indexed="25"/>
          <bgColor theme="7" tint="0.79998168889431442"/>
        </patternFill>
      </fill>
    </dxf>
    <dxf>
      <fill>
        <patternFill patternType="solid">
          <fgColor indexed="25"/>
          <bgColor theme="4" tint="0.79998168889431442"/>
        </patternFill>
      </fill>
    </dxf>
    <dxf>
      <font>
        <color rgb="FF006100"/>
      </font>
      <fill>
        <patternFill patternType="solid">
          <fgColor indexed="25"/>
          <bgColor theme="7" tint="0.79998168889431442"/>
        </patternFill>
      </fill>
    </dxf>
    <dxf>
      <fill>
        <patternFill patternType="solid">
          <fgColor indexed="25"/>
          <bgColor theme="4" tint="0.79998168889431442"/>
        </patternFill>
      </fill>
    </dxf>
    <dxf>
      <font>
        <color rgb="FF006100"/>
      </font>
      <fill>
        <patternFill patternType="solid">
          <fgColor indexed="25"/>
          <bgColor theme="7" tint="0.79998168889431442"/>
        </patternFill>
      </fill>
    </dxf>
    <dxf>
      <fill>
        <patternFill patternType="solid">
          <fgColor indexed="25"/>
          <bgColor theme="4" tint="0.79998168889431442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5A5A5"/>
      <rgbColor rgb="FF3F3F3F"/>
      <rgbColor rgb="FFEEECE1"/>
      <rgbColor rgb="FFFFC000"/>
      <rgbColor rgb="FFFFFF00"/>
      <rgbColor rgb="FFB8CCE4"/>
      <rgbColor rgb="FFDBE5F1"/>
      <rgbColor rgb="FFFDE9D9"/>
      <rgbColor rgb="FF92CDDC"/>
      <rgbColor rgb="FFD6E3BC"/>
      <rgbColor rgb="FFC2D69B"/>
      <rgbColor rgb="FF00B050"/>
      <rgbColor rgb="FFAAAAAA"/>
      <rgbColor rgb="FFDAEEF3"/>
      <rgbColor rgb="FFFABF8F"/>
      <rgbColor rgb="00000000"/>
      <rgbColor rgb="FF00B0F0"/>
      <rgbColor rgb="FFFF0000"/>
      <rgbColor rgb="FF006100"/>
      <rgbColor rgb="FF748C42"/>
      <rgbColor rgb="FFDAEAF4"/>
      <rgbColor rgb="FFFCF5D5"/>
      <rgbColor rgb="FFE1F2D7"/>
      <rgbColor rgb="FFD8D8D8"/>
      <rgbColor rgb="FF92D05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X23"/>
  <sheetViews>
    <sheetView showGridLines="0" zoomScaleNormal="100" workbookViewId="0">
      <pane xSplit="4" ySplit="1" topLeftCell="O2" activePane="bottomRight" state="frozen"/>
      <selection pane="topRight" activeCell="F1" sqref="F1"/>
      <selection pane="bottomLeft" activeCell="A2" sqref="A2"/>
      <selection pane="bottomRight" activeCell="U1" sqref="U1:U1048576"/>
    </sheetView>
  </sheetViews>
  <sheetFormatPr defaultColWidth="6.59765625" defaultRowHeight="15" customHeight="1" x14ac:dyDescent="0.2"/>
  <cols>
    <col min="1" max="1" width="5.8984375" style="1" customWidth="1"/>
    <col min="2" max="2" width="4.59765625" style="1" customWidth="1"/>
    <col min="3" max="3" width="8.19921875" style="1" customWidth="1"/>
    <col min="4" max="4" width="23.69921875" style="1" customWidth="1"/>
    <col min="5" max="9" width="6.296875" style="1" customWidth="1"/>
    <col min="10" max="10" width="7" style="1" customWidth="1"/>
    <col min="11" max="11" width="4.8984375" style="1" customWidth="1"/>
    <col min="12" max="12" width="6.59765625" style="25" customWidth="1"/>
    <col min="13" max="13" width="8" style="1" customWidth="1"/>
    <col min="14" max="14" width="8.3984375" style="1" customWidth="1"/>
    <col min="15" max="15" width="8.5" style="1" customWidth="1"/>
    <col min="16" max="16" width="9.09765625" style="1" customWidth="1"/>
    <col min="17" max="17" width="9.296875" style="1" customWidth="1"/>
    <col min="18" max="18" width="6.8984375" style="1" customWidth="1"/>
    <col min="19" max="19" width="9.3984375" style="1" customWidth="1"/>
    <col min="20" max="20" width="6.59765625" style="1" customWidth="1"/>
    <col min="21" max="22" width="6.59765625" style="25" customWidth="1"/>
    <col min="23" max="258" width="6.59765625" style="1" customWidth="1"/>
    <col min="259" max="16384" width="6.59765625" style="2"/>
  </cols>
  <sheetData>
    <row r="1" spans="1:23" ht="33.75" customHeight="1" x14ac:dyDescent="0.2">
      <c r="A1" s="3" t="s">
        <v>7</v>
      </c>
      <c r="B1" s="3" t="s">
        <v>0</v>
      </c>
      <c r="C1" s="3" t="s">
        <v>11</v>
      </c>
      <c r="D1" s="3" t="s">
        <v>1</v>
      </c>
      <c r="E1" s="3" t="s">
        <v>2</v>
      </c>
      <c r="F1" s="3"/>
      <c r="G1" s="3" t="s">
        <v>25</v>
      </c>
      <c r="H1" s="3" t="s">
        <v>49</v>
      </c>
      <c r="I1" s="3" t="s">
        <v>53</v>
      </c>
      <c r="J1" s="3" t="s">
        <v>10</v>
      </c>
      <c r="K1" s="3" t="s">
        <v>3</v>
      </c>
      <c r="L1" s="22" t="s">
        <v>5</v>
      </c>
      <c r="M1" s="3" t="s">
        <v>56</v>
      </c>
      <c r="N1" s="3" t="s">
        <v>57</v>
      </c>
      <c r="O1" s="3" t="s">
        <v>58</v>
      </c>
      <c r="P1" s="3" t="s">
        <v>59</v>
      </c>
      <c r="Q1" s="3" t="s">
        <v>60</v>
      </c>
      <c r="R1" s="4" t="s">
        <v>61</v>
      </c>
      <c r="S1" s="4" t="s">
        <v>64</v>
      </c>
      <c r="T1" s="4" t="s">
        <v>62</v>
      </c>
      <c r="U1" s="26" t="s">
        <v>9</v>
      </c>
      <c r="V1" s="22" t="s">
        <v>6</v>
      </c>
      <c r="W1" s="4" t="s">
        <v>4</v>
      </c>
    </row>
    <row r="2" spans="1:23" ht="15" customHeight="1" x14ac:dyDescent="0.25">
      <c r="A2" s="5"/>
      <c r="B2" s="5">
        <v>1</v>
      </c>
      <c r="C2" s="8">
        <v>1299103035</v>
      </c>
      <c r="D2" s="8" t="s">
        <v>15</v>
      </c>
      <c r="E2" s="15"/>
      <c r="F2" s="15"/>
      <c r="G2" s="15">
        <v>1</v>
      </c>
      <c r="H2" s="15"/>
      <c r="I2" s="15"/>
      <c r="J2" s="6">
        <f>G2+H2+I2</f>
        <v>1</v>
      </c>
      <c r="K2" s="6">
        <f>E2+J2</f>
        <v>1</v>
      </c>
      <c r="L2" s="23"/>
      <c r="M2" s="6">
        <v>0.25</v>
      </c>
      <c r="N2" s="6"/>
      <c r="O2" s="6"/>
      <c r="P2" s="6"/>
      <c r="Q2" s="6"/>
      <c r="R2" s="6"/>
      <c r="S2" s="6"/>
      <c r="T2" s="6"/>
      <c r="U2" s="23">
        <f>SUM(M2:T2)</f>
        <v>0.25</v>
      </c>
      <c r="V2" s="23">
        <f>U2+L2</f>
        <v>0.25</v>
      </c>
      <c r="W2" s="7">
        <f>0.4*K2+0.6*V2</f>
        <v>0.55000000000000004</v>
      </c>
    </row>
    <row r="3" spans="1:23" ht="15" customHeight="1" x14ac:dyDescent="0.25">
      <c r="A3" s="5"/>
      <c r="B3" s="5">
        <v>2</v>
      </c>
      <c r="C3" s="8">
        <v>1299108725</v>
      </c>
      <c r="D3" s="8" t="s">
        <v>52</v>
      </c>
      <c r="E3" s="15">
        <v>3.75</v>
      </c>
      <c r="F3" s="15">
        <v>6.25</v>
      </c>
      <c r="G3" s="15">
        <v>1</v>
      </c>
      <c r="H3" s="15">
        <v>0.5</v>
      </c>
      <c r="I3" s="15">
        <v>0.5</v>
      </c>
      <c r="J3" s="6">
        <f t="shared" ref="J3:J12" si="0">G3+H3+I3</f>
        <v>2</v>
      </c>
      <c r="K3" s="6">
        <f>F3+J3</f>
        <v>8.25</v>
      </c>
      <c r="L3" s="23">
        <v>4</v>
      </c>
      <c r="M3" s="6">
        <v>0.25</v>
      </c>
      <c r="N3" s="6">
        <v>0.5</v>
      </c>
      <c r="O3" s="6">
        <v>0.5</v>
      </c>
      <c r="P3" s="6">
        <v>0.25</v>
      </c>
      <c r="Q3" s="6">
        <v>0.25</v>
      </c>
      <c r="R3" s="6">
        <v>0.25</v>
      </c>
      <c r="S3" s="6">
        <v>0.75</v>
      </c>
      <c r="T3" s="6">
        <v>1.25</v>
      </c>
      <c r="U3" s="23">
        <f>SUM(M3:T3)</f>
        <v>4</v>
      </c>
      <c r="V3" s="23">
        <f>U3+L3</f>
        <v>8</v>
      </c>
      <c r="W3" s="7">
        <f>0.4*K3+0.6*V3</f>
        <v>8.1</v>
      </c>
    </row>
    <row r="4" spans="1:23" ht="15" customHeight="1" x14ac:dyDescent="0.25">
      <c r="A4" s="5"/>
      <c r="B4" s="5">
        <v>3</v>
      </c>
      <c r="C4" s="8">
        <v>8821381943</v>
      </c>
      <c r="D4" s="8" t="s">
        <v>16</v>
      </c>
      <c r="E4" s="15">
        <v>5</v>
      </c>
      <c r="F4" s="15"/>
      <c r="G4" s="15">
        <v>1</v>
      </c>
      <c r="H4" s="15">
        <v>0.5</v>
      </c>
      <c r="I4" s="15">
        <v>0.5</v>
      </c>
      <c r="J4" s="6">
        <f t="shared" si="0"/>
        <v>2</v>
      </c>
      <c r="K4" s="6">
        <f t="shared" ref="K4:K11" si="1">E4+J4</f>
        <v>7</v>
      </c>
      <c r="L4" s="23">
        <v>5</v>
      </c>
      <c r="M4" s="6">
        <v>0.25</v>
      </c>
      <c r="N4" s="6">
        <v>0.5</v>
      </c>
      <c r="O4" s="6">
        <v>0.5</v>
      </c>
      <c r="P4" s="6">
        <v>0.25</v>
      </c>
      <c r="Q4" s="6">
        <v>0.25</v>
      </c>
      <c r="R4" s="6">
        <v>0.25</v>
      </c>
      <c r="S4" s="6">
        <v>0.75</v>
      </c>
      <c r="T4" s="6">
        <v>1.25</v>
      </c>
      <c r="U4" s="23">
        <f>SUM(M4:T4)</f>
        <v>4</v>
      </c>
      <c r="V4" s="23">
        <f>U4+L4</f>
        <v>9</v>
      </c>
      <c r="W4" s="7">
        <f>0.4*K4+0.6*V4</f>
        <v>8.1999999999999993</v>
      </c>
    </row>
    <row r="5" spans="1:23" ht="15" customHeight="1" x14ac:dyDescent="0.25">
      <c r="A5" s="5"/>
      <c r="B5" s="5">
        <v>5</v>
      </c>
      <c r="C5" s="8">
        <v>1575140832</v>
      </c>
      <c r="D5" s="8" t="s">
        <v>17</v>
      </c>
      <c r="E5" s="15">
        <v>7.25</v>
      </c>
      <c r="F5" s="15"/>
      <c r="G5" s="15">
        <v>1</v>
      </c>
      <c r="H5" s="15">
        <v>0.5</v>
      </c>
      <c r="I5" s="15">
        <v>0.5</v>
      </c>
      <c r="J5" s="6">
        <f t="shared" si="0"/>
        <v>2</v>
      </c>
      <c r="K5" s="6">
        <f t="shared" si="1"/>
        <v>9.25</v>
      </c>
      <c r="L5" s="23">
        <v>6</v>
      </c>
      <c r="M5" s="6">
        <v>0.25</v>
      </c>
      <c r="N5" s="6">
        <v>0.5</v>
      </c>
      <c r="O5" s="6">
        <v>0.5</v>
      </c>
      <c r="P5" s="6">
        <v>0.25</v>
      </c>
      <c r="Q5" s="6">
        <v>0.25</v>
      </c>
      <c r="R5" s="6">
        <v>0.25</v>
      </c>
      <c r="S5" s="6">
        <v>0.75</v>
      </c>
      <c r="T5" s="6">
        <v>1.25</v>
      </c>
      <c r="U5" s="23">
        <f>SUM(M5:T5)</f>
        <v>4</v>
      </c>
      <c r="V5" s="23">
        <f>U5+L5</f>
        <v>10</v>
      </c>
      <c r="W5" s="7">
        <f>0.4*K5+0.6*V5</f>
        <v>9.6999999999999993</v>
      </c>
    </row>
    <row r="6" spans="1:23" ht="15" customHeight="1" x14ac:dyDescent="0.25">
      <c r="A6" s="5"/>
      <c r="B6" s="5">
        <v>6</v>
      </c>
      <c r="C6" s="8">
        <v>1299103327</v>
      </c>
      <c r="D6" s="8" t="s">
        <v>18</v>
      </c>
      <c r="E6" s="15">
        <v>3.75</v>
      </c>
      <c r="F6" s="15">
        <v>7.25</v>
      </c>
      <c r="G6" s="15">
        <v>1</v>
      </c>
      <c r="H6" s="15">
        <v>0.5</v>
      </c>
      <c r="I6" s="15">
        <v>0.5</v>
      </c>
      <c r="J6" s="6">
        <f t="shared" si="0"/>
        <v>2</v>
      </c>
      <c r="K6" s="6">
        <f>F6+J6</f>
        <v>9.25</v>
      </c>
      <c r="L6" s="23">
        <v>4.5</v>
      </c>
      <c r="M6" s="6">
        <v>0.25</v>
      </c>
      <c r="N6" s="6">
        <v>0.5</v>
      </c>
      <c r="O6" s="6">
        <v>0.5</v>
      </c>
      <c r="P6" s="6">
        <v>0.25</v>
      </c>
      <c r="Q6" s="6">
        <v>0.25</v>
      </c>
      <c r="R6" s="6">
        <v>0.25</v>
      </c>
      <c r="S6" s="6">
        <v>0.75</v>
      </c>
      <c r="T6" s="6">
        <v>1</v>
      </c>
      <c r="U6" s="23">
        <f>SUM(M6:T6)</f>
        <v>3.75</v>
      </c>
      <c r="V6" s="23">
        <f>U6+L6</f>
        <v>8.25</v>
      </c>
      <c r="W6" s="7">
        <f>0.4*K6+0.6*V6</f>
        <v>8.65</v>
      </c>
    </row>
    <row r="7" spans="1:23" ht="15" customHeight="1" x14ac:dyDescent="0.25">
      <c r="A7" s="5"/>
      <c r="B7" s="5">
        <v>7</v>
      </c>
      <c r="C7" s="8">
        <v>8870328338</v>
      </c>
      <c r="D7" s="8" t="s">
        <v>19</v>
      </c>
      <c r="E7" s="15">
        <v>7.5</v>
      </c>
      <c r="F7" s="15"/>
      <c r="G7" s="15"/>
      <c r="H7" s="15">
        <v>0.5</v>
      </c>
      <c r="I7" s="15">
        <v>0.5</v>
      </c>
      <c r="J7" s="6">
        <f t="shared" si="0"/>
        <v>1</v>
      </c>
      <c r="K7" s="6">
        <f t="shared" si="1"/>
        <v>8.5</v>
      </c>
      <c r="L7" s="23">
        <v>5</v>
      </c>
      <c r="M7" s="6">
        <v>0.25</v>
      </c>
      <c r="N7" s="6">
        <v>0.5</v>
      </c>
      <c r="O7" s="6">
        <v>0.5</v>
      </c>
      <c r="P7" s="6">
        <v>0.25</v>
      </c>
      <c r="Q7" s="6">
        <v>0.25</v>
      </c>
      <c r="R7" s="6">
        <v>0.25</v>
      </c>
      <c r="S7" s="6">
        <v>0.75</v>
      </c>
      <c r="T7" s="6">
        <v>1</v>
      </c>
      <c r="U7" s="23">
        <f>SUM(M7:T7)</f>
        <v>3.75</v>
      </c>
      <c r="V7" s="23">
        <f>U7+L7</f>
        <v>8.75</v>
      </c>
      <c r="W7" s="7">
        <f>0.4*K7+0.6*V7</f>
        <v>8.65</v>
      </c>
    </row>
    <row r="8" spans="1:23" ht="15" customHeight="1" x14ac:dyDescent="0.25">
      <c r="A8" s="5"/>
      <c r="B8" s="5">
        <v>8</v>
      </c>
      <c r="C8" s="8">
        <v>8831403524</v>
      </c>
      <c r="D8" s="8" t="s">
        <v>20</v>
      </c>
      <c r="E8" s="15">
        <v>6.5</v>
      </c>
      <c r="F8" s="15"/>
      <c r="G8" s="15"/>
      <c r="H8" s="15">
        <v>0.5</v>
      </c>
      <c r="I8" s="15">
        <v>0.5</v>
      </c>
      <c r="J8" s="6">
        <f t="shared" si="0"/>
        <v>1</v>
      </c>
      <c r="K8" s="6">
        <f t="shared" si="1"/>
        <v>7.5</v>
      </c>
      <c r="L8" s="23">
        <v>4</v>
      </c>
      <c r="M8" s="6">
        <v>0.25</v>
      </c>
      <c r="N8" s="6">
        <v>0.5</v>
      </c>
      <c r="O8" s="6">
        <v>0.5</v>
      </c>
      <c r="P8" s="6">
        <v>0.25</v>
      </c>
      <c r="Q8" s="6"/>
      <c r="R8" s="6"/>
      <c r="S8" s="6">
        <v>0.75</v>
      </c>
      <c r="T8" s="6">
        <v>0.75</v>
      </c>
      <c r="U8" s="23">
        <f>SUM(M8:T8)</f>
        <v>3</v>
      </c>
      <c r="V8" s="23">
        <f>U8+L8</f>
        <v>7</v>
      </c>
      <c r="W8" s="7">
        <f>0.4*K8+0.6*V8</f>
        <v>7.2</v>
      </c>
    </row>
    <row r="9" spans="1:23" ht="15" customHeight="1" x14ac:dyDescent="0.25">
      <c r="A9" s="5"/>
      <c r="B9" s="5">
        <v>9</v>
      </c>
      <c r="C9" s="8">
        <v>1299100569</v>
      </c>
      <c r="D9" s="8" t="s">
        <v>21</v>
      </c>
      <c r="E9" s="15">
        <v>5</v>
      </c>
      <c r="F9" s="15"/>
      <c r="G9" s="15">
        <v>1</v>
      </c>
      <c r="H9" s="15">
        <v>0.5</v>
      </c>
      <c r="I9" s="15">
        <v>0.5</v>
      </c>
      <c r="J9" s="6">
        <f t="shared" si="0"/>
        <v>2</v>
      </c>
      <c r="K9" s="6">
        <f t="shared" si="1"/>
        <v>7</v>
      </c>
      <c r="L9" s="23">
        <v>5</v>
      </c>
      <c r="M9" s="6">
        <v>0.25</v>
      </c>
      <c r="N9" s="6">
        <v>0.5</v>
      </c>
      <c r="O9" s="6">
        <v>0.5</v>
      </c>
      <c r="P9" s="6">
        <v>0.25</v>
      </c>
      <c r="Q9" s="6">
        <v>0.25</v>
      </c>
      <c r="R9" s="6">
        <v>0.25</v>
      </c>
      <c r="S9" s="6">
        <v>0.75</v>
      </c>
      <c r="T9" s="6">
        <v>0.75</v>
      </c>
      <c r="U9" s="23">
        <f>SUM(M9:T9)</f>
        <v>3.5</v>
      </c>
      <c r="V9" s="23">
        <f>U9+L9</f>
        <v>8.5</v>
      </c>
      <c r="W9" s="7">
        <f>0.4*K9+0.6*V9</f>
        <v>7.9</v>
      </c>
    </row>
    <row r="10" spans="1:23" ht="15" customHeight="1" x14ac:dyDescent="0.25">
      <c r="A10" s="5"/>
      <c r="B10" s="5">
        <v>10</v>
      </c>
      <c r="C10" s="8">
        <v>9893549187</v>
      </c>
      <c r="D10" s="8" t="s">
        <v>23</v>
      </c>
      <c r="E10" s="15">
        <v>6.25</v>
      </c>
      <c r="F10" s="15"/>
      <c r="G10" s="15">
        <v>1</v>
      </c>
      <c r="H10" s="15">
        <v>0.5</v>
      </c>
      <c r="I10" s="15">
        <v>0.5</v>
      </c>
      <c r="J10" s="6">
        <f t="shared" si="0"/>
        <v>2</v>
      </c>
      <c r="K10" s="6">
        <f t="shared" si="1"/>
        <v>8.25</v>
      </c>
      <c r="L10" s="23">
        <v>4.5</v>
      </c>
      <c r="M10" s="6">
        <v>0.25</v>
      </c>
      <c r="N10" s="6">
        <v>0.5</v>
      </c>
      <c r="O10" s="6">
        <v>0.5</v>
      </c>
      <c r="P10" s="6">
        <v>0.25</v>
      </c>
      <c r="Q10" s="6">
        <v>0.25</v>
      </c>
      <c r="R10" s="6">
        <v>0.25</v>
      </c>
      <c r="S10" s="6">
        <v>0.75</v>
      </c>
      <c r="T10" s="6">
        <v>0.75</v>
      </c>
      <c r="U10" s="23">
        <f>SUM(M10:T10)</f>
        <v>3.5</v>
      </c>
      <c r="V10" s="23">
        <f>U10+L10</f>
        <v>8</v>
      </c>
      <c r="W10" s="7">
        <f>0.4*K10+0.6*V10</f>
        <v>8.1</v>
      </c>
    </row>
    <row r="11" spans="1:23" ht="15" customHeight="1" x14ac:dyDescent="0.25">
      <c r="A11" s="5"/>
      <c r="B11" s="5">
        <v>11</v>
      </c>
      <c r="C11" s="8">
        <v>8824354734</v>
      </c>
      <c r="D11" s="8" t="s">
        <v>24</v>
      </c>
      <c r="E11" s="15">
        <v>4.75</v>
      </c>
      <c r="F11" s="15"/>
      <c r="G11" s="15">
        <v>1</v>
      </c>
      <c r="H11" s="15">
        <v>0.5</v>
      </c>
      <c r="I11" s="15">
        <v>0.5</v>
      </c>
      <c r="J11" s="6">
        <f t="shared" si="0"/>
        <v>2</v>
      </c>
      <c r="K11" s="6">
        <f t="shared" si="1"/>
        <v>6.75</v>
      </c>
      <c r="L11" s="23">
        <v>5</v>
      </c>
      <c r="M11" s="6">
        <v>0.25</v>
      </c>
      <c r="N11" s="6">
        <v>0.5</v>
      </c>
      <c r="O11" s="6">
        <v>0.5</v>
      </c>
      <c r="P11" s="6">
        <v>0.25</v>
      </c>
      <c r="Q11" s="6"/>
      <c r="R11" s="6">
        <v>0.25</v>
      </c>
      <c r="S11" s="6">
        <v>0.75</v>
      </c>
      <c r="T11" s="6">
        <v>0.75</v>
      </c>
      <c r="U11" s="23">
        <f>SUM(M11:T11)</f>
        <v>3.25</v>
      </c>
      <c r="V11" s="23">
        <f>U11+L11</f>
        <v>8.25</v>
      </c>
      <c r="W11" s="7">
        <f>0.4*K11+0.6*V11</f>
        <v>7.65</v>
      </c>
    </row>
    <row r="12" spans="1:23" ht="15" customHeight="1" x14ac:dyDescent="0.25">
      <c r="A12" s="5"/>
      <c r="B12" s="5">
        <v>12</v>
      </c>
      <c r="C12" s="8"/>
      <c r="D12" s="8"/>
      <c r="E12" s="15"/>
      <c r="F12" s="15"/>
      <c r="G12" s="15"/>
      <c r="H12" s="15"/>
      <c r="I12" s="15"/>
      <c r="J12" s="6">
        <f t="shared" si="0"/>
        <v>0</v>
      </c>
      <c r="K12" s="6">
        <f>E12</f>
        <v>0</v>
      </c>
      <c r="L12" s="23"/>
      <c r="M12" s="6"/>
      <c r="N12" s="6"/>
      <c r="O12" s="6"/>
      <c r="P12" s="6"/>
      <c r="Q12" s="6"/>
      <c r="R12" s="6"/>
      <c r="S12" s="6"/>
      <c r="T12" s="6"/>
      <c r="U12" s="23" t="e">
        <f>#REF!+#REF!+#REF!</f>
        <v>#REF!</v>
      </c>
      <c r="V12" s="23" t="e">
        <f>0.8*L12+0.2*U12</f>
        <v>#REF!</v>
      </c>
      <c r="W12" s="7" t="e">
        <f>0.4*#REF!+0.6*#REF!</f>
        <v>#REF!</v>
      </c>
    </row>
    <row r="13" spans="1:23" ht="15" customHeight="1" x14ac:dyDescent="0.25">
      <c r="A13" s="5"/>
      <c r="B13" s="5">
        <v>13</v>
      </c>
      <c r="C13" s="8"/>
      <c r="D13" s="8"/>
      <c r="E13" s="15"/>
      <c r="F13" s="15"/>
      <c r="G13" s="15"/>
      <c r="H13" s="15"/>
      <c r="I13" s="15"/>
      <c r="J13" s="6"/>
      <c r="K13" s="6">
        <f t="shared" ref="K13:K18" si="2">E13+J13</f>
        <v>0</v>
      </c>
      <c r="L13" s="23"/>
      <c r="M13" s="6"/>
      <c r="N13" s="6"/>
      <c r="O13" s="6"/>
      <c r="P13" s="6"/>
      <c r="Q13" s="6"/>
      <c r="R13" s="6"/>
      <c r="S13" s="6"/>
      <c r="T13" s="6"/>
      <c r="U13" s="23" t="e">
        <f>#REF!+#REF!+#REF!</f>
        <v>#REF!</v>
      </c>
      <c r="V13" s="23" t="e">
        <f>0.8*L13+0.2*U13</f>
        <v>#REF!</v>
      </c>
      <c r="W13" s="7" t="e">
        <f>0.4*#REF!+0.6*#REF!</f>
        <v>#REF!</v>
      </c>
    </row>
    <row r="14" spans="1:23" ht="15" customHeight="1" x14ac:dyDescent="0.25">
      <c r="A14" s="5"/>
      <c r="B14" s="5">
        <v>14</v>
      </c>
      <c r="C14" s="8"/>
      <c r="D14" s="8"/>
      <c r="E14" s="15"/>
      <c r="F14" s="15"/>
      <c r="G14" s="15"/>
      <c r="H14" s="15"/>
      <c r="I14" s="15"/>
      <c r="J14" s="6"/>
      <c r="K14" s="6">
        <f t="shared" si="2"/>
        <v>0</v>
      </c>
      <c r="L14" s="23"/>
      <c r="M14" s="6"/>
      <c r="N14" s="6"/>
      <c r="O14" s="6"/>
      <c r="P14" s="6"/>
      <c r="Q14" s="6"/>
      <c r="R14" s="6"/>
      <c r="S14" s="6"/>
      <c r="T14" s="6"/>
      <c r="U14" s="23" t="e">
        <f>#REF!+#REF!+#REF!</f>
        <v>#REF!</v>
      </c>
      <c r="V14" s="23" t="e">
        <f>0.8*L14+0.2*U14</f>
        <v>#REF!</v>
      </c>
      <c r="W14" s="7" t="e">
        <f>0.4*#REF!+0.6*#REF!</f>
        <v>#REF!</v>
      </c>
    </row>
    <row r="15" spans="1:23" ht="15" customHeight="1" x14ac:dyDescent="0.25">
      <c r="A15" s="5"/>
      <c r="B15" s="5">
        <v>15</v>
      </c>
      <c r="C15" s="8"/>
      <c r="D15" s="8"/>
      <c r="E15" s="15"/>
      <c r="F15" s="15"/>
      <c r="G15" s="15"/>
      <c r="H15" s="15"/>
      <c r="I15" s="15"/>
      <c r="J15" s="6"/>
      <c r="K15" s="6">
        <f>E15</f>
        <v>0</v>
      </c>
      <c r="L15" s="23"/>
      <c r="M15" s="6"/>
      <c r="N15" s="6"/>
      <c r="O15" s="6"/>
      <c r="P15" s="6"/>
      <c r="Q15" s="6"/>
      <c r="R15" s="6"/>
      <c r="S15" s="6"/>
      <c r="T15" s="6"/>
      <c r="U15" s="23" t="e">
        <f>#REF!+#REF!+#REF!</f>
        <v>#REF!</v>
      </c>
      <c r="V15" s="23" t="e">
        <f>0.8*L15+0.2*U15</f>
        <v>#REF!</v>
      </c>
      <c r="W15" s="7" t="e">
        <f>0.4*#REF!+0.6*#REF!</f>
        <v>#REF!</v>
      </c>
    </row>
    <row r="16" spans="1:23" ht="15" customHeight="1" x14ac:dyDescent="0.25">
      <c r="A16" s="5"/>
      <c r="B16" s="5">
        <v>16</v>
      </c>
      <c r="C16" s="8"/>
      <c r="D16" s="8"/>
      <c r="E16" s="15"/>
      <c r="F16" s="15"/>
      <c r="G16" s="15"/>
      <c r="H16" s="15"/>
      <c r="I16" s="15"/>
      <c r="J16" s="6"/>
      <c r="K16" s="6">
        <f t="shared" si="2"/>
        <v>0</v>
      </c>
      <c r="L16" s="23"/>
      <c r="M16" s="6"/>
      <c r="N16" s="6"/>
      <c r="O16" s="6"/>
      <c r="P16" s="6"/>
      <c r="Q16" s="6"/>
      <c r="R16" s="6"/>
      <c r="S16" s="6"/>
      <c r="T16" s="6"/>
      <c r="U16" s="23" t="e">
        <f>#REF!+#REF!+#REF!</f>
        <v>#REF!</v>
      </c>
      <c r="V16" s="23" t="e">
        <f>0.8*L16+0.2*U16</f>
        <v>#REF!</v>
      </c>
      <c r="W16" s="7" t="e">
        <f>0.4*#REF!+0.6*#REF!</f>
        <v>#REF!</v>
      </c>
    </row>
    <row r="17" spans="1:23" ht="15" customHeight="1" x14ac:dyDescent="0.25">
      <c r="A17" s="9"/>
      <c r="B17" s="10">
        <v>17</v>
      </c>
      <c r="C17" s="11"/>
      <c r="D17" s="11"/>
      <c r="E17" s="16"/>
      <c r="F17" s="16"/>
      <c r="G17" s="16"/>
      <c r="H17" s="16"/>
      <c r="I17" s="16"/>
      <c r="J17" s="13"/>
      <c r="K17" s="13">
        <f t="shared" si="2"/>
        <v>0</v>
      </c>
      <c r="L17" s="23"/>
      <c r="M17" s="13"/>
      <c r="N17" s="13"/>
      <c r="O17" s="13"/>
      <c r="P17" s="13"/>
      <c r="Q17" s="13"/>
      <c r="R17" s="13"/>
      <c r="S17" s="13"/>
      <c r="T17" s="13"/>
      <c r="U17" s="23" t="e">
        <f>#REF!+#REF!+#REF!</f>
        <v>#REF!</v>
      </c>
      <c r="V17" s="23" t="e">
        <f>0.8*L17+0.2*U17</f>
        <v>#REF!</v>
      </c>
      <c r="W17" s="14" t="e">
        <f>0.4*#REF!+0.6*#REF!</f>
        <v>#REF!</v>
      </c>
    </row>
    <row r="18" spans="1:23" ht="15" customHeight="1" x14ac:dyDescent="0.25">
      <c r="A18" s="9"/>
      <c r="B18" s="10">
        <v>18</v>
      </c>
      <c r="C18" s="11"/>
      <c r="D18" s="11"/>
      <c r="E18" s="16"/>
      <c r="F18" s="16"/>
      <c r="G18" s="16"/>
      <c r="H18" s="16"/>
      <c r="I18" s="16"/>
      <c r="J18" s="13"/>
      <c r="K18" s="13">
        <f t="shared" si="2"/>
        <v>0</v>
      </c>
      <c r="L18" s="23"/>
      <c r="M18" s="13"/>
      <c r="N18" s="13"/>
      <c r="O18" s="13"/>
      <c r="P18" s="13"/>
      <c r="Q18" s="13"/>
      <c r="R18" s="13"/>
      <c r="S18" s="13"/>
      <c r="T18" s="13"/>
      <c r="U18" s="23" t="e">
        <f>#REF!+#REF!+#REF!</f>
        <v>#REF!</v>
      </c>
      <c r="V18" s="23" t="e">
        <f>0.8*L18+0.2*U18</f>
        <v>#REF!</v>
      </c>
      <c r="W18" s="14" t="e">
        <f>0.4*#REF!+0.6*#REF!</f>
        <v>#REF!</v>
      </c>
    </row>
    <row r="19" spans="1:23" ht="15" customHeight="1" x14ac:dyDescent="0.25">
      <c r="A19" s="9"/>
      <c r="B19" s="10">
        <v>19</v>
      </c>
      <c r="C19" s="11"/>
      <c r="D19" s="11"/>
      <c r="E19" s="16"/>
      <c r="F19" s="16"/>
      <c r="G19" s="16"/>
      <c r="H19" s="16"/>
      <c r="I19" s="16"/>
      <c r="J19" s="13"/>
      <c r="K19" s="13">
        <f>E19</f>
        <v>0</v>
      </c>
      <c r="L19" s="23"/>
      <c r="M19" s="13"/>
      <c r="N19" s="13"/>
      <c r="O19" s="13"/>
      <c r="P19" s="13"/>
      <c r="Q19" s="13"/>
      <c r="R19" s="13"/>
      <c r="S19" s="13"/>
      <c r="T19" s="13"/>
      <c r="U19" s="23" t="e">
        <f>#REF!+#REF!+#REF!</f>
        <v>#REF!</v>
      </c>
      <c r="V19" s="23" t="e">
        <f>0.8*L19+0.2*U19</f>
        <v>#REF!</v>
      </c>
      <c r="W19" s="14" t="e">
        <f>0.4*#REF!+0.6*#REF!</f>
        <v>#REF!</v>
      </c>
    </row>
    <row r="22" spans="1:23" ht="15" customHeight="1" x14ac:dyDescent="0.2">
      <c r="C22" s="1" t="s">
        <v>12</v>
      </c>
      <c r="D22" s="1" t="s">
        <v>13</v>
      </c>
    </row>
    <row r="23" spans="1:23" ht="15" customHeight="1" x14ac:dyDescent="0.2">
      <c r="D23" s="1" t="s">
        <v>14</v>
      </c>
    </row>
  </sheetData>
  <autoFilter ref="A1:W19">
    <sortState ref="A2:R28">
      <sortCondition ref="D2:D28"/>
    </sortState>
  </autoFilter>
  <conditionalFormatting sqref="W2:W19">
    <cfRule type="cellIs" dxfId="11" priority="3" stopIfTrue="1" operator="greaterThanOrEqual">
      <formula>6</formula>
    </cfRule>
    <cfRule type="cellIs" dxfId="10" priority="4" stopIfTrue="1" operator="lessThan">
      <formula>6</formula>
    </cfRule>
  </conditionalFormatting>
  <pageMargins left="0.75" right="0.75" top="1" bottom="1" header="0.5" footer="0.5"/>
  <pageSetup scale="59" orientation="portrait" r:id="rId1"/>
  <headerFooter>
    <oddHeader>&amp;R&amp;"Calibri,Regular"&amp;11&amp;K00000014/04/14 18:11	01EP5M-Metro	&amp;P</oddHeader>
    <oddFooter>&amp;L&amp;"Helvetica,Regular"&amp;12&amp;K000000&amp;P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X47"/>
  <sheetViews>
    <sheetView showGridLines="0" tabSelected="1" zoomScale="115" zoomScaleNormal="115" workbookViewId="0">
      <pane xSplit="4" ySplit="1" topLeftCell="P14" activePane="bottomRight" state="frozen"/>
      <selection activeCell="E19" sqref="E19"/>
      <selection pane="topRight" activeCell="E19" sqref="E19"/>
      <selection pane="bottomLeft" activeCell="E19" sqref="E19"/>
      <selection pane="bottomRight" activeCell="V18" sqref="V18"/>
    </sheetView>
  </sheetViews>
  <sheetFormatPr defaultColWidth="6.59765625" defaultRowHeight="15" customHeight="1" x14ac:dyDescent="0.2"/>
  <cols>
    <col min="1" max="1" width="10.19921875" style="1" customWidth="1"/>
    <col min="2" max="2" width="8.09765625" style="1" customWidth="1"/>
    <col min="3" max="3" width="8.19921875" style="1" customWidth="1"/>
    <col min="4" max="4" width="22" style="1" customWidth="1"/>
    <col min="5" max="9" width="5.5" style="1" customWidth="1"/>
    <col min="10" max="10" width="4.09765625" style="1" customWidth="1"/>
    <col min="11" max="11" width="7.69921875" style="25" customWidth="1"/>
    <col min="12" max="12" width="6.59765625" style="25" customWidth="1"/>
    <col min="13" max="13" width="8.59765625" style="1" customWidth="1"/>
    <col min="14" max="14" width="7.3984375" style="1" customWidth="1"/>
    <col min="15" max="15" width="8.5" style="1" customWidth="1"/>
    <col min="16" max="16" width="7.3984375" style="1" customWidth="1"/>
    <col min="17" max="17" width="8.19921875" style="1" customWidth="1"/>
    <col min="18" max="18" width="6.59765625" style="1" customWidth="1"/>
    <col min="19" max="20" width="8.3984375" style="1" customWidth="1"/>
    <col min="21" max="22" width="6.59765625" style="25" customWidth="1"/>
    <col min="23" max="258" width="6.59765625" style="1" customWidth="1"/>
    <col min="259" max="16384" width="6.59765625" style="2"/>
  </cols>
  <sheetData>
    <row r="1" spans="1:23" ht="33.75" customHeight="1" x14ac:dyDescent="0.2">
      <c r="A1" s="3" t="s">
        <v>7</v>
      </c>
      <c r="B1" s="3" t="s">
        <v>0</v>
      </c>
      <c r="C1" s="3" t="s">
        <v>11</v>
      </c>
      <c r="D1" s="3" t="s">
        <v>1</v>
      </c>
      <c r="E1" s="3" t="s">
        <v>2</v>
      </c>
      <c r="F1" s="3" t="s">
        <v>54</v>
      </c>
      <c r="G1" s="3" t="s">
        <v>48</v>
      </c>
      <c r="H1" s="3" t="s">
        <v>49</v>
      </c>
      <c r="I1" s="3" t="s">
        <v>53</v>
      </c>
      <c r="J1" s="3" t="s">
        <v>10</v>
      </c>
      <c r="K1" s="22" t="s">
        <v>8</v>
      </c>
      <c r="L1" s="22" t="s">
        <v>5</v>
      </c>
      <c r="M1" s="3" t="s">
        <v>56</v>
      </c>
      <c r="N1" s="3" t="s">
        <v>57</v>
      </c>
      <c r="O1" s="3" t="s">
        <v>58</v>
      </c>
      <c r="P1" s="3" t="s">
        <v>59</v>
      </c>
      <c r="Q1" s="3" t="s">
        <v>60</v>
      </c>
      <c r="R1" s="4" t="s">
        <v>61</v>
      </c>
      <c r="S1" s="4" t="s">
        <v>63</v>
      </c>
      <c r="T1" s="4" t="s">
        <v>62</v>
      </c>
      <c r="U1" s="26" t="s">
        <v>9</v>
      </c>
      <c r="V1" s="22" t="s">
        <v>6</v>
      </c>
      <c r="W1" s="4" t="s">
        <v>4</v>
      </c>
    </row>
    <row r="2" spans="1:23" ht="15" customHeight="1" x14ac:dyDescent="0.25">
      <c r="A2" s="5"/>
      <c r="B2" s="5">
        <v>1</v>
      </c>
      <c r="C2" s="8">
        <v>8075815745</v>
      </c>
      <c r="D2" s="8" t="s">
        <v>26</v>
      </c>
      <c r="E2" s="6">
        <v>7.25</v>
      </c>
      <c r="F2" s="6"/>
      <c r="G2" s="6">
        <v>1</v>
      </c>
      <c r="H2" s="6">
        <v>0.5</v>
      </c>
      <c r="I2" s="6">
        <v>0.5</v>
      </c>
      <c r="J2" s="6">
        <f>G2+H2+I2</f>
        <v>2</v>
      </c>
      <c r="K2" s="23">
        <f>E2+J2</f>
        <v>9.25</v>
      </c>
      <c r="L2" s="23">
        <v>5.5</v>
      </c>
      <c r="M2" s="6">
        <v>0.25</v>
      </c>
      <c r="N2" s="6">
        <v>0.5</v>
      </c>
      <c r="O2" s="6">
        <v>0.5</v>
      </c>
      <c r="P2" s="6">
        <v>0.25</v>
      </c>
      <c r="Q2" s="6">
        <v>0.25</v>
      </c>
      <c r="R2" s="6"/>
      <c r="S2" s="6">
        <v>0.75</v>
      </c>
      <c r="T2" s="6">
        <v>1.25</v>
      </c>
      <c r="U2" s="23">
        <f>SUM(M2:T2)</f>
        <v>3.75</v>
      </c>
      <c r="V2" s="23">
        <f>L2+U2</f>
        <v>9.25</v>
      </c>
      <c r="W2" s="7">
        <f>0.4*K2+0.6*V2</f>
        <v>9.25</v>
      </c>
    </row>
    <row r="3" spans="1:23" ht="15" customHeight="1" x14ac:dyDescent="0.25">
      <c r="A3" s="5"/>
      <c r="B3" s="5">
        <v>3</v>
      </c>
      <c r="C3" s="8">
        <v>8489215197</v>
      </c>
      <c r="D3" s="8" t="s">
        <v>27</v>
      </c>
      <c r="E3" s="6">
        <v>4.25</v>
      </c>
      <c r="F3" s="6"/>
      <c r="G3" s="6">
        <v>1</v>
      </c>
      <c r="H3" s="6">
        <v>0.5</v>
      </c>
      <c r="I3" s="6"/>
      <c r="J3" s="6">
        <f t="shared" ref="J3:J39" si="0">G3+H3+I3</f>
        <v>1.5</v>
      </c>
      <c r="K3" s="23">
        <f>E3+J3</f>
        <v>5.75</v>
      </c>
      <c r="L3" s="23">
        <v>4</v>
      </c>
      <c r="M3" s="6">
        <v>0.25</v>
      </c>
      <c r="N3" s="6">
        <v>0.5</v>
      </c>
      <c r="O3" s="6">
        <v>0.5</v>
      </c>
      <c r="P3" s="6"/>
      <c r="Q3" s="6"/>
      <c r="R3" s="6">
        <v>0.25</v>
      </c>
      <c r="S3" s="6">
        <v>0.75</v>
      </c>
      <c r="T3" s="6">
        <v>0.75</v>
      </c>
      <c r="U3" s="23">
        <f t="shared" ref="U3:U27" si="1">SUM(M3:T3)</f>
        <v>3</v>
      </c>
      <c r="V3" s="23">
        <f t="shared" ref="V3:V27" si="2">L3+U3</f>
        <v>7</v>
      </c>
      <c r="W3" s="7">
        <f t="shared" ref="W3:W27" si="3">0.4*K3+0.6*V3</f>
        <v>6.5</v>
      </c>
    </row>
    <row r="4" spans="1:23" ht="15" customHeight="1" x14ac:dyDescent="0.25">
      <c r="A4" s="5"/>
      <c r="B4" s="5">
        <v>4</v>
      </c>
      <c r="C4" s="8">
        <v>3722695705</v>
      </c>
      <c r="D4" s="8" t="s">
        <v>50</v>
      </c>
      <c r="E4" s="6">
        <v>7.25</v>
      </c>
      <c r="F4" s="6"/>
      <c r="G4" s="6">
        <v>1</v>
      </c>
      <c r="H4" s="6">
        <v>0.5</v>
      </c>
      <c r="I4" s="6">
        <v>0.5</v>
      </c>
      <c r="J4" s="6">
        <f t="shared" si="0"/>
        <v>2</v>
      </c>
      <c r="K4" s="23">
        <f>E4+J4</f>
        <v>9.25</v>
      </c>
      <c r="L4" s="23">
        <v>5.5</v>
      </c>
      <c r="M4" s="6">
        <v>0.25</v>
      </c>
      <c r="N4" s="6">
        <v>0.5</v>
      </c>
      <c r="O4" s="6">
        <v>0.5</v>
      </c>
      <c r="P4" s="6">
        <v>0.25</v>
      </c>
      <c r="Q4" s="6">
        <v>0.25</v>
      </c>
      <c r="R4" s="6">
        <v>0.25</v>
      </c>
      <c r="S4" s="6">
        <v>0.75</v>
      </c>
      <c r="T4" s="6">
        <v>1.25</v>
      </c>
      <c r="U4" s="23">
        <f t="shared" si="1"/>
        <v>4</v>
      </c>
      <c r="V4" s="23">
        <f t="shared" si="2"/>
        <v>9.5</v>
      </c>
      <c r="W4" s="7">
        <f t="shared" si="3"/>
        <v>9.4</v>
      </c>
    </row>
    <row r="5" spans="1:23" ht="15" customHeight="1" x14ac:dyDescent="0.25">
      <c r="A5" s="5"/>
      <c r="B5" s="5">
        <v>5</v>
      </c>
      <c r="C5" s="8">
        <v>8208966513</v>
      </c>
      <c r="D5" s="8" t="s">
        <v>28</v>
      </c>
      <c r="E5" s="6">
        <v>1.5</v>
      </c>
      <c r="F5" s="6">
        <v>7.75</v>
      </c>
      <c r="G5" s="6">
        <v>1</v>
      </c>
      <c r="H5" s="6">
        <v>0.5</v>
      </c>
      <c r="I5" s="6">
        <v>0.5</v>
      </c>
      <c r="J5" s="6">
        <f t="shared" si="0"/>
        <v>2</v>
      </c>
      <c r="K5" s="23">
        <f>F5+J5</f>
        <v>9.75</v>
      </c>
      <c r="L5" s="23">
        <v>4.5</v>
      </c>
      <c r="M5" s="6">
        <v>0.25</v>
      </c>
      <c r="N5" s="6">
        <v>0.5</v>
      </c>
      <c r="O5" s="6">
        <v>0.5</v>
      </c>
      <c r="P5" s="6">
        <v>0.25</v>
      </c>
      <c r="Q5" s="6">
        <v>0.25</v>
      </c>
      <c r="R5" s="6">
        <v>0.25</v>
      </c>
      <c r="S5" s="6">
        <v>0.75</v>
      </c>
      <c r="T5" s="6">
        <v>1.25</v>
      </c>
      <c r="U5" s="23">
        <f t="shared" si="1"/>
        <v>4</v>
      </c>
      <c r="V5" s="23">
        <f t="shared" si="2"/>
        <v>8.5</v>
      </c>
      <c r="W5" s="7">
        <f t="shared" si="3"/>
        <v>9</v>
      </c>
    </row>
    <row r="6" spans="1:23" ht="15" customHeight="1" x14ac:dyDescent="0.25">
      <c r="A6" s="5"/>
      <c r="B6" s="5">
        <v>6</v>
      </c>
      <c r="C6" s="8">
        <v>8208979699</v>
      </c>
      <c r="D6" s="8" t="s">
        <v>29</v>
      </c>
      <c r="E6" s="6">
        <v>1.75</v>
      </c>
      <c r="F6" s="6">
        <v>5.5</v>
      </c>
      <c r="G6" s="6">
        <v>1</v>
      </c>
      <c r="H6" s="6">
        <v>0.5</v>
      </c>
      <c r="I6" s="6">
        <v>0.5</v>
      </c>
      <c r="J6" s="6">
        <f t="shared" si="0"/>
        <v>2</v>
      </c>
      <c r="K6" s="23">
        <f>F6+J6</f>
        <v>7.5</v>
      </c>
      <c r="L6" s="23">
        <v>4.5</v>
      </c>
      <c r="M6" s="6">
        <v>0.25</v>
      </c>
      <c r="N6" s="6"/>
      <c r="O6" s="6"/>
      <c r="P6" s="6"/>
      <c r="Q6" s="6"/>
      <c r="R6" s="6">
        <v>0.25</v>
      </c>
      <c r="S6" s="6">
        <v>0.75</v>
      </c>
      <c r="T6" s="6">
        <v>0.75</v>
      </c>
      <c r="U6" s="23">
        <f t="shared" si="1"/>
        <v>2</v>
      </c>
      <c r="V6" s="23">
        <f t="shared" si="2"/>
        <v>6.5</v>
      </c>
      <c r="W6" s="7">
        <f t="shared" si="3"/>
        <v>6.9</v>
      </c>
    </row>
    <row r="7" spans="1:23" ht="15" customHeight="1" x14ac:dyDescent="0.25">
      <c r="A7" s="5"/>
      <c r="B7" s="5">
        <v>7</v>
      </c>
      <c r="C7" s="8">
        <v>8411150110</v>
      </c>
      <c r="D7" s="8" t="s">
        <v>30</v>
      </c>
      <c r="E7" s="6">
        <v>8</v>
      </c>
      <c r="F7" s="6"/>
      <c r="G7" s="6">
        <v>1</v>
      </c>
      <c r="H7" s="6">
        <v>0.5</v>
      </c>
      <c r="I7" s="6">
        <v>0.5</v>
      </c>
      <c r="J7" s="6">
        <f t="shared" si="0"/>
        <v>2</v>
      </c>
      <c r="K7" s="23">
        <f>E7+J7</f>
        <v>10</v>
      </c>
      <c r="L7" s="23">
        <v>5</v>
      </c>
      <c r="M7" s="6">
        <v>0.25</v>
      </c>
      <c r="N7" s="6">
        <v>0.5</v>
      </c>
      <c r="O7" s="6">
        <v>0.5</v>
      </c>
      <c r="P7" s="6">
        <v>0.25</v>
      </c>
      <c r="Q7" s="6">
        <v>0.25</v>
      </c>
      <c r="R7" s="6"/>
      <c r="S7" s="6">
        <v>0.75</v>
      </c>
      <c r="T7" s="6">
        <v>1.25</v>
      </c>
      <c r="U7" s="23">
        <f t="shared" si="1"/>
        <v>3.75</v>
      </c>
      <c r="V7" s="23">
        <f t="shared" si="2"/>
        <v>8.75</v>
      </c>
      <c r="W7" s="7">
        <f t="shared" si="3"/>
        <v>9.25</v>
      </c>
    </row>
    <row r="8" spans="1:23" ht="15" customHeight="1" x14ac:dyDescent="0.25">
      <c r="A8" s="5"/>
      <c r="B8" s="5">
        <v>8</v>
      </c>
      <c r="C8" s="8">
        <v>8072826433</v>
      </c>
      <c r="D8" s="8" t="s">
        <v>31</v>
      </c>
      <c r="E8" s="6">
        <v>1.5</v>
      </c>
      <c r="F8" s="6">
        <v>6.5</v>
      </c>
      <c r="G8" s="6">
        <v>1</v>
      </c>
      <c r="H8" s="6">
        <v>0.5</v>
      </c>
      <c r="I8" s="6">
        <v>0.5</v>
      </c>
      <c r="J8" s="6">
        <f t="shared" si="0"/>
        <v>2</v>
      </c>
      <c r="K8" s="23">
        <f>F8+J8</f>
        <v>8.5</v>
      </c>
      <c r="L8" s="23">
        <v>5</v>
      </c>
      <c r="M8" s="6">
        <v>0.25</v>
      </c>
      <c r="N8" s="6">
        <v>0.5</v>
      </c>
      <c r="O8" s="6">
        <v>0.5</v>
      </c>
      <c r="P8" s="6">
        <v>0.25</v>
      </c>
      <c r="Q8" s="6">
        <v>0.25</v>
      </c>
      <c r="R8" s="6"/>
      <c r="S8" s="6"/>
      <c r="T8" s="6"/>
      <c r="U8" s="23">
        <f t="shared" si="1"/>
        <v>1.75</v>
      </c>
      <c r="V8" s="23">
        <f t="shared" si="2"/>
        <v>6.75</v>
      </c>
      <c r="W8" s="7">
        <f t="shared" si="3"/>
        <v>7.45</v>
      </c>
    </row>
    <row r="9" spans="1:23" ht="15" customHeight="1" x14ac:dyDescent="0.25">
      <c r="A9" s="5"/>
      <c r="B9" s="5">
        <v>9</v>
      </c>
      <c r="C9" s="8">
        <v>8637259680</v>
      </c>
      <c r="D9" s="8" t="s">
        <v>32</v>
      </c>
      <c r="E9" s="6">
        <v>1.25</v>
      </c>
      <c r="F9" s="6">
        <v>6.25</v>
      </c>
      <c r="G9" s="6"/>
      <c r="H9" s="6">
        <v>0.5</v>
      </c>
      <c r="I9" s="6">
        <v>0.5</v>
      </c>
      <c r="J9" s="6">
        <f t="shared" si="0"/>
        <v>1</v>
      </c>
      <c r="K9" s="23">
        <f>F9+J9</f>
        <v>7.25</v>
      </c>
      <c r="L9" s="23">
        <v>5</v>
      </c>
      <c r="M9" s="6">
        <v>0.25</v>
      </c>
      <c r="N9" s="6">
        <v>0.5</v>
      </c>
      <c r="O9" s="6">
        <v>0.5</v>
      </c>
      <c r="P9" s="6">
        <v>0.25</v>
      </c>
      <c r="Q9" s="6">
        <v>0.25</v>
      </c>
      <c r="R9" s="6">
        <v>0.25</v>
      </c>
      <c r="S9" s="6">
        <v>0.75</v>
      </c>
      <c r="T9" s="6">
        <v>1.25</v>
      </c>
      <c r="U9" s="23">
        <f t="shared" si="1"/>
        <v>4</v>
      </c>
      <c r="V9" s="23">
        <f t="shared" si="2"/>
        <v>9</v>
      </c>
      <c r="W9" s="7">
        <f t="shared" si="3"/>
        <v>8.3000000000000007</v>
      </c>
    </row>
    <row r="10" spans="1:23" ht="15" customHeight="1" x14ac:dyDescent="0.25">
      <c r="A10" s="5"/>
      <c r="B10" s="5">
        <v>10</v>
      </c>
      <c r="C10" s="8">
        <v>8637259680</v>
      </c>
      <c r="D10" s="8" t="s">
        <v>33</v>
      </c>
      <c r="E10" s="6">
        <v>5.5</v>
      </c>
      <c r="F10" s="6"/>
      <c r="G10" s="6">
        <v>1</v>
      </c>
      <c r="H10" s="6">
        <v>0.5</v>
      </c>
      <c r="I10" s="6">
        <v>0.5</v>
      </c>
      <c r="J10" s="6">
        <f t="shared" si="0"/>
        <v>2</v>
      </c>
      <c r="K10" s="23">
        <f>E10+J10</f>
        <v>7.5</v>
      </c>
      <c r="L10" s="23">
        <v>5</v>
      </c>
      <c r="M10" s="6">
        <v>0.25</v>
      </c>
      <c r="N10" s="6">
        <v>0.5</v>
      </c>
      <c r="O10" s="6">
        <v>0.5</v>
      </c>
      <c r="P10" s="6">
        <v>0.25</v>
      </c>
      <c r="Q10" s="6">
        <v>0.25</v>
      </c>
      <c r="R10" s="6">
        <v>0.25</v>
      </c>
      <c r="S10" s="6">
        <v>0.75</v>
      </c>
      <c r="T10" s="6">
        <v>0.75</v>
      </c>
      <c r="U10" s="23">
        <f t="shared" si="1"/>
        <v>3.5</v>
      </c>
      <c r="V10" s="23">
        <f t="shared" si="2"/>
        <v>8.5</v>
      </c>
      <c r="W10" s="7">
        <f t="shared" si="3"/>
        <v>8.1</v>
      </c>
    </row>
    <row r="11" spans="1:23" ht="15" customHeight="1" x14ac:dyDescent="0.25">
      <c r="A11" s="5"/>
      <c r="B11" s="5">
        <v>11</v>
      </c>
      <c r="C11" s="8">
        <v>8638282262</v>
      </c>
      <c r="D11" s="8" t="s">
        <v>34</v>
      </c>
      <c r="E11" s="6"/>
      <c r="F11" s="6">
        <v>4.25</v>
      </c>
      <c r="G11" s="6">
        <v>1</v>
      </c>
      <c r="H11" s="6">
        <v>0.5</v>
      </c>
      <c r="I11" s="6"/>
      <c r="J11" s="6">
        <f t="shared" si="0"/>
        <v>1.5</v>
      </c>
      <c r="K11" s="23">
        <f>F11+J11</f>
        <v>5.75</v>
      </c>
      <c r="L11" s="23">
        <v>5.75</v>
      </c>
      <c r="M11" s="6">
        <v>0.25</v>
      </c>
      <c r="N11" s="6"/>
      <c r="O11" s="6"/>
      <c r="P11" s="6"/>
      <c r="Q11" s="6"/>
      <c r="R11" s="6">
        <v>0.25</v>
      </c>
      <c r="S11" s="6"/>
      <c r="T11" s="6"/>
      <c r="U11" s="23">
        <f t="shared" si="1"/>
        <v>0.5</v>
      </c>
      <c r="V11" s="23">
        <f t="shared" si="2"/>
        <v>6.25</v>
      </c>
      <c r="W11" s="7">
        <f t="shared" si="3"/>
        <v>6.0500000000000007</v>
      </c>
    </row>
    <row r="12" spans="1:23" ht="15" customHeight="1" x14ac:dyDescent="0.25">
      <c r="A12" s="5"/>
      <c r="B12" s="5">
        <v>13</v>
      </c>
      <c r="C12" s="8">
        <v>8472217159</v>
      </c>
      <c r="D12" s="8" t="s">
        <v>35</v>
      </c>
      <c r="E12" s="6">
        <v>7.75</v>
      </c>
      <c r="F12" s="6"/>
      <c r="G12" s="6">
        <v>1</v>
      </c>
      <c r="H12" s="6">
        <v>0.5</v>
      </c>
      <c r="I12" s="6">
        <v>0.5</v>
      </c>
      <c r="J12" s="6">
        <f t="shared" si="0"/>
        <v>2</v>
      </c>
      <c r="K12" s="23">
        <f>E12+J12</f>
        <v>9.75</v>
      </c>
      <c r="L12" s="23">
        <v>5.5</v>
      </c>
      <c r="M12" s="6">
        <v>0.25</v>
      </c>
      <c r="N12" s="6">
        <v>0.5</v>
      </c>
      <c r="O12" s="6">
        <v>0.5</v>
      </c>
      <c r="P12" s="6">
        <v>0.25</v>
      </c>
      <c r="Q12" s="6">
        <v>0.25</v>
      </c>
      <c r="R12" s="6">
        <v>0.25</v>
      </c>
      <c r="S12" s="6">
        <v>0.75</v>
      </c>
      <c r="T12" s="6">
        <v>1.25</v>
      </c>
      <c r="U12" s="23">
        <f t="shared" si="1"/>
        <v>4</v>
      </c>
      <c r="V12" s="23">
        <f t="shared" si="2"/>
        <v>9.5</v>
      </c>
      <c r="W12" s="7">
        <f t="shared" si="3"/>
        <v>9.6000000000000014</v>
      </c>
    </row>
    <row r="13" spans="1:23" ht="15" customHeight="1" x14ac:dyDescent="0.25">
      <c r="A13" s="5"/>
      <c r="B13" s="5">
        <v>14</v>
      </c>
      <c r="C13" s="8">
        <v>8845387174</v>
      </c>
      <c r="D13" s="8" t="s">
        <v>36</v>
      </c>
      <c r="E13" s="6">
        <v>7</v>
      </c>
      <c r="F13" s="6"/>
      <c r="G13" s="6">
        <v>1</v>
      </c>
      <c r="H13" s="6"/>
      <c r="I13" s="6">
        <v>0.5</v>
      </c>
      <c r="J13" s="6">
        <f t="shared" si="0"/>
        <v>1.5</v>
      </c>
      <c r="K13" s="23">
        <f>E13+J13</f>
        <v>8.5</v>
      </c>
      <c r="L13" s="23">
        <v>5</v>
      </c>
      <c r="M13" s="6"/>
      <c r="N13" s="6">
        <v>0.5</v>
      </c>
      <c r="O13" s="6">
        <v>0.5</v>
      </c>
      <c r="P13" s="6">
        <v>0.25</v>
      </c>
      <c r="Q13" s="6">
        <v>0.25</v>
      </c>
      <c r="R13" s="6"/>
      <c r="S13" s="6">
        <v>0.75</v>
      </c>
      <c r="T13" s="6">
        <v>1</v>
      </c>
      <c r="U13" s="23">
        <f t="shared" si="1"/>
        <v>3.25</v>
      </c>
      <c r="V13" s="23">
        <f t="shared" si="2"/>
        <v>8.25</v>
      </c>
      <c r="W13" s="7">
        <f t="shared" si="3"/>
        <v>8.3500000000000014</v>
      </c>
    </row>
    <row r="14" spans="1:23" ht="15" customHeight="1" x14ac:dyDescent="0.25">
      <c r="A14" s="5"/>
      <c r="B14" s="5">
        <v>15</v>
      </c>
      <c r="C14" s="8">
        <v>8467204283</v>
      </c>
      <c r="D14" s="8" t="s">
        <v>37</v>
      </c>
      <c r="E14" s="6">
        <v>7</v>
      </c>
      <c r="F14" s="6"/>
      <c r="G14" s="6"/>
      <c r="H14" s="6">
        <v>0.5</v>
      </c>
      <c r="I14" s="6">
        <v>0.5</v>
      </c>
      <c r="J14" s="6">
        <f t="shared" si="0"/>
        <v>1</v>
      </c>
      <c r="K14" s="23">
        <f>E14+J14</f>
        <v>8</v>
      </c>
      <c r="L14" s="23"/>
      <c r="M14" s="6"/>
      <c r="N14" s="6"/>
      <c r="O14" s="6"/>
      <c r="P14" s="6"/>
      <c r="Q14" s="6"/>
      <c r="R14" s="6"/>
      <c r="S14" s="6"/>
      <c r="T14" s="6"/>
      <c r="U14" s="23">
        <f t="shared" si="1"/>
        <v>0</v>
      </c>
      <c r="V14" s="23">
        <f t="shared" si="2"/>
        <v>0</v>
      </c>
      <c r="W14" s="7">
        <f t="shared" si="3"/>
        <v>3.2</v>
      </c>
    </row>
    <row r="15" spans="1:23" ht="15" customHeight="1" x14ac:dyDescent="0.25">
      <c r="A15" s="5"/>
      <c r="B15" s="5">
        <v>16</v>
      </c>
      <c r="C15" s="8">
        <v>8637267436</v>
      </c>
      <c r="D15" s="8" t="s">
        <v>38</v>
      </c>
      <c r="E15" s="6">
        <v>1</v>
      </c>
      <c r="F15" s="6">
        <v>6.75</v>
      </c>
      <c r="G15" s="6">
        <v>1</v>
      </c>
      <c r="H15" s="6">
        <v>0.5</v>
      </c>
      <c r="I15" s="6">
        <v>0.5</v>
      </c>
      <c r="J15" s="6">
        <f t="shared" si="0"/>
        <v>2</v>
      </c>
      <c r="K15" s="23">
        <f>F15+J15</f>
        <v>8.75</v>
      </c>
      <c r="L15" s="23">
        <v>4.5</v>
      </c>
      <c r="M15" s="6">
        <v>0.25</v>
      </c>
      <c r="N15" s="6">
        <v>0.5</v>
      </c>
      <c r="O15" s="6">
        <v>0.5</v>
      </c>
      <c r="P15" s="6">
        <v>0.25</v>
      </c>
      <c r="Q15" s="6"/>
      <c r="R15" s="6"/>
      <c r="S15" s="6">
        <v>0.75</v>
      </c>
      <c r="T15" s="6">
        <v>1.25</v>
      </c>
      <c r="U15" s="23">
        <f t="shared" si="1"/>
        <v>3.5</v>
      </c>
      <c r="V15" s="23">
        <f t="shared" si="2"/>
        <v>8</v>
      </c>
      <c r="W15" s="7">
        <f t="shared" si="3"/>
        <v>8.3000000000000007</v>
      </c>
    </row>
    <row r="16" spans="1:23" ht="15" customHeight="1" x14ac:dyDescent="0.25">
      <c r="A16" s="5"/>
      <c r="B16" s="5">
        <v>17</v>
      </c>
      <c r="C16" s="8">
        <v>8489221659</v>
      </c>
      <c r="D16" s="8" t="s">
        <v>51</v>
      </c>
      <c r="E16" s="6"/>
      <c r="F16" s="6"/>
      <c r="G16" s="6"/>
      <c r="H16" s="6"/>
      <c r="I16" s="6"/>
      <c r="J16" s="6">
        <f t="shared" si="0"/>
        <v>0</v>
      </c>
      <c r="K16" s="23">
        <f>E16+J16</f>
        <v>0</v>
      </c>
      <c r="L16" s="23">
        <v>6</v>
      </c>
      <c r="M16" s="6">
        <v>0.25</v>
      </c>
      <c r="N16" s="6">
        <v>0.5</v>
      </c>
      <c r="O16" s="6">
        <v>0.5</v>
      </c>
      <c r="P16" s="6">
        <v>0.25</v>
      </c>
      <c r="Q16" s="6">
        <v>0.25</v>
      </c>
      <c r="R16" s="6">
        <v>0.25</v>
      </c>
      <c r="S16" s="6">
        <v>0.75</v>
      </c>
      <c r="T16" s="6">
        <v>1.25</v>
      </c>
      <c r="U16" s="23">
        <f t="shared" si="1"/>
        <v>4</v>
      </c>
      <c r="V16" s="23">
        <f t="shared" si="2"/>
        <v>10</v>
      </c>
      <c r="W16" s="7">
        <f t="shared" si="3"/>
        <v>6</v>
      </c>
    </row>
    <row r="17" spans="1:258" ht="15" customHeight="1" x14ac:dyDescent="0.25">
      <c r="A17" s="5"/>
      <c r="B17" s="5">
        <v>18</v>
      </c>
      <c r="C17" s="8">
        <v>8638282277</v>
      </c>
      <c r="D17" s="8" t="s">
        <v>39</v>
      </c>
      <c r="E17" s="6">
        <v>1.25</v>
      </c>
      <c r="F17" s="6">
        <v>7.25</v>
      </c>
      <c r="G17" s="6">
        <v>1</v>
      </c>
      <c r="H17" s="6">
        <v>0.5</v>
      </c>
      <c r="I17" s="6">
        <v>0.5</v>
      </c>
      <c r="J17" s="6">
        <f t="shared" si="0"/>
        <v>2</v>
      </c>
      <c r="K17" s="23">
        <f>F17+J17</f>
        <v>9.25</v>
      </c>
      <c r="L17" s="23">
        <v>4.5</v>
      </c>
      <c r="M17" s="6">
        <v>0.25</v>
      </c>
      <c r="N17" s="6"/>
      <c r="O17" s="6"/>
      <c r="P17" s="6"/>
      <c r="Q17" s="6"/>
      <c r="R17" s="6">
        <v>0.25</v>
      </c>
      <c r="S17" s="6"/>
      <c r="T17" s="6"/>
      <c r="U17" s="23">
        <f t="shared" si="1"/>
        <v>0.5</v>
      </c>
      <c r="V17" s="23">
        <f t="shared" si="2"/>
        <v>5</v>
      </c>
      <c r="W17" s="7">
        <f t="shared" si="3"/>
        <v>6.7</v>
      </c>
    </row>
    <row r="18" spans="1:258" ht="15" customHeight="1" x14ac:dyDescent="0.25">
      <c r="A18" s="5"/>
      <c r="B18" s="5">
        <v>19</v>
      </c>
      <c r="C18" s="8">
        <v>2950588704</v>
      </c>
      <c r="D18" s="8" t="s">
        <v>22</v>
      </c>
      <c r="E18" s="6">
        <v>3.5</v>
      </c>
      <c r="F18" s="6"/>
      <c r="G18" s="6">
        <v>1</v>
      </c>
      <c r="H18" s="6">
        <v>0.5</v>
      </c>
      <c r="I18" s="6">
        <v>0.5</v>
      </c>
      <c r="J18" s="6">
        <f t="shared" si="0"/>
        <v>2</v>
      </c>
      <c r="K18" s="23">
        <f>E18+J18</f>
        <v>5.5</v>
      </c>
      <c r="L18" s="23">
        <v>4.5</v>
      </c>
      <c r="M18" s="6">
        <v>0.25</v>
      </c>
      <c r="N18" s="6">
        <v>0.5</v>
      </c>
      <c r="O18" s="6">
        <v>0.5</v>
      </c>
      <c r="P18" s="6">
        <v>0.25</v>
      </c>
      <c r="Q18" s="6"/>
      <c r="R18" s="6">
        <v>0.25</v>
      </c>
      <c r="S18" s="6">
        <v>0.75</v>
      </c>
      <c r="T18" s="6">
        <v>0.75</v>
      </c>
      <c r="U18" s="23">
        <f t="shared" si="1"/>
        <v>3.25</v>
      </c>
      <c r="V18" s="23">
        <f t="shared" si="2"/>
        <v>7.75</v>
      </c>
      <c r="W18" s="7">
        <f t="shared" si="3"/>
        <v>6.85</v>
      </c>
    </row>
    <row r="19" spans="1:258" ht="15" customHeight="1" x14ac:dyDescent="0.25">
      <c r="A19" s="5" t="s">
        <v>65</v>
      </c>
      <c r="B19" s="5">
        <v>20</v>
      </c>
      <c r="C19" s="8">
        <v>8487213987</v>
      </c>
      <c r="D19" s="8" t="s">
        <v>40</v>
      </c>
      <c r="E19" s="6">
        <v>4</v>
      </c>
      <c r="F19" s="6"/>
      <c r="G19" s="6">
        <v>1</v>
      </c>
      <c r="H19" s="6">
        <v>0.5</v>
      </c>
      <c r="I19" s="6">
        <v>0.5</v>
      </c>
      <c r="J19" s="6">
        <f t="shared" si="0"/>
        <v>2</v>
      </c>
      <c r="K19" s="23">
        <f>E19+J19</f>
        <v>6</v>
      </c>
      <c r="L19" s="23">
        <v>5.5</v>
      </c>
      <c r="M19" s="6">
        <v>0.25</v>
      </c>
      <c r="N19" s="6"/>
      <c r="O19" s="6"/>
      <c r="P19" s="6">
        <v>0.25</v>
      </c>
      <c r="Q19" s="6"/>
      <c r="R19" s="6">
        <v>0.25</v>
      </c>
      <c r="S19" s="6">
        <v>0.75</v>
      </c>
      <c r="T19" s="6">
        <v>1.25</v>
      </c>
      <c r="U19" s="23">
        <f t="shared" si="1"/>
        <v>2.75</v>
      </c>
      <c r="V19" s="23">
        <f t="shared" si="2"/>
        <v>8.25</v>
      </c>
      <c r="W19" s="7">
        <f t="shared" si="3"/>
        <v>7.3500000000000005</v>
      </c>
    </row>
    <row r="20" spans="1:258" ht="15" customHeight="1" x14ac:dyDescent="0.25">
      <c r="A20" s="5"/>
      <c r="B20" s="5">
        <v>21</v>
      </c>
      <c r="C20" s="8">
        <v>8408134761</v>
      </c>
      <c r="D20" s="8" t="s">
        <v>41</v>
      </c>
      <c r="E20" s="6">
        <v>7.75</v>
      </c>
      <c r="F20" s="6"/>
      <c r="G20" s="6">
        <v>1</v>
      </c>
      <c r="H20" s="6">
        <v>0.5</v>
      </c>
      <c r="I20" s="6">
        <v>0.5</v>
      </c>
      <c r="J20" s="6">
        <f t="shared" si="0"/>
        <v>2</v>
      </c>
      <c r="K20" s="23">
        <f>E20+J20</f>
        <v>9.75</v>
      </c>
      <c r="L20" s="23">
        <v>6</v>
      </c>
      <c r="M20" s="6">
        <v>0.25</v>
      </c>
      <c r="N20" s="6">
        <v>0.5</v>
      </c>
      <c r="O20" s="6">
        <v>0.5</v>
      </c>
      <c r="P20" s="6">
        <v>0.25</v>
      </c>
      <c r="Q20" s="6">
        <v>0.25</v>
      </c>
      <c r="R20" s="6">
        <v>0.25</v>
      </c>
      <c r="S20" s="6">
        <v>0.75</v>
      </c>
      <c r="T20" s="6">
        <v>1.25</v>
      </c>
      <c r="U20" s="23">
        <f t="shared" si="1"/>
        <v>4</v>
      </c>
      <c r="V20" s="23">
        <f t="shared" si="2"/>
        <v>10</v>
      </c>
      <c r="W20" s="7">
        <f t="shared" si="3"/>
        <v>9.9</v>
      </c>
    </row>
    <row r="21" spans="1:258" ht="15" customHeight="1" x14ac:dyDescent="0.25">
      <c r="A21" s="5"/>
      <c r="B21" s="5">
        <v>22</v>
      </c>
      <c r="C21" s="8">
        <v>8097896232</v>
      </c>
      <c r="D21" s="8" t="s">
        <v>42</v>
      </c>
      <c r="E21" s="6">
        <v>0.5</v>
      </c>
      <c r="F21" s="6">
        <v>4.75</v>
      </c>
      <c r="G21" s="6">
        <v>1</v>
      </c>
      <c r="H21" s="6">
        <v>0.5</v>
      </c>
      <c r="I21" s="6">
        <v>0.5</v>
      </c>
      <c r="J21" s="6">
        <f t="shared" si="0"/>
        <v>2</v>
      </c>
      <c r="K21" s="23">
        <f>F21+J21</f>
        <v>6.75</v>
      </c>
      <c r="L21" s="23">
        <v>3.5</v>
      </c>
      <c r="M21" s="6">
        <v>0.25</v>
      </c>
      <c r="N21" s="6">
        <v>0.5</v>
      </c>
      <c r="O21" s="6">
        <v>0.5</v>
      </c>
      <c r="P21" s="6"/>
      <c r="Q21" s="6">
        <v>0.25</v>
      </c>
      <c r="R21" s="6">
        <v>0.25</v>
      </c>
      <c r="S21" s="6">
        <v>0.75</v>
      </c>
      <c r="T21" s="6">
        <v>0.75</v>
      </c>
      <c r="U21" s="23">
        <f t="shared" si="1"/>
        <v>3.25</v>
      </c>
      <c r="V21" s="23">
        <f t="shared" si="2"/>
        <v>6.75</v>
      </c>
      <c r="W21" s="7">
        <f t="shared" si="3"/>
        <v>6.75</v>
      </c>
    </row>
    <row r="22" spans="1:258" ht="15" customHeight="1" x14ac:dyDescent="0.25">
      <c r="A22" s="5"/>
      <c r="B22" s="5">
        <v>23</v>
      </c>
      <c r="C22" s="8">
        <v>8404108228</v>
      </c>
      <c r="D22" s="8" t="s">
        <v>43</v>
      </c>
      <c r="E22" s="6">
        <v>6</v>
      </c>
      <c r="F22" s="6"/>
      <c r="G22" s="6">
        <v>1</v>
      </c>
      <c r="H22" s="6">
        <v>0.5</v>
      </c>
      <c r="I22" s="6">
        <v>0.5</v>
      </c>
      <c r="J22" s="6">
        <f t="shared" si="0"/>
        <v>2</v>
      </c>
      <c r="K22" s="23">
        <f>E22+J22</f>
        <v>8</v>
      </c>
      <c r="L22" s="23">
        <v>4.5</v>
      </c>
      <c r="M22" s="6">
        <v>0.25</v>
      </c>
      <c r="N22" s="6">
        <v>0.5</v>
      </c>
      <c r="O22" s="6">
        <v>0.5</v>
      </c>
      <c r="P22" s="6">
        <v>0.25</v>
      </c>
      <c r="Q22" s="6"/>
      <c r="R22" s="6"/>
      <c r="S22" s="6">
        <v>0.75</v>
      </c>
      <c r="T22" s="6">
        <v>1.25</v>
      </c>
      <c r="U22" s="23">
        <f t="shared" si="1"/>
        <v>3.5</v>
      </c>
      <c r="V22" s="23">
        <f t="shared" si="2"/>
        <v>8</v>
      </c>
      <c r="W22" s="7">
        <f t="shared" si="3"/>
        <v>8</v>
      </c>
    </row>
    <row r="23" spans="1:258" ht="15" customHeight="1" x14ac:dyDescent="0.25">
      <c r="A23" s="5"/>
      <c r="B23" s="5">
        <v>24</v>
      </c>
      <c r="C23" s="8">
        <v>1299172980</v>
      </c>
      <c r="D23" s="8" t="s">
        <v>44</v>
      </c>
      <c r="E23" s="6">
        <v>4</v>
      </c>
      <c r="F23" s="6"/>
      <c r="G23" s="6">
        <v>1</v>
      </c>
      <c r="H23" s="6">
        <v>0.5</v>
      </c>
      <c r="I23" s="6">
        <v>0.5</v>
      </c>
      <c r="J23" s="6">
        <f t="shared" si="0"/>
        <v>2</v>
      </c>
      <c r="K23" s="23">
        <f>E23+J23</f>
        <v>6</v>
      </c>
      <c r="L23" s="23">
        <v>5.5</v>
      </c>
      <c r="M23" s="6">
        <v>0.25</v>
      </c>
      <c r="N23" s="6">
        <v>0.5</v>
      </c>
      <c r="O23" s="6">
        <v>0.5</v>
      </c>
      <c r="P23" s="6">
        <v>0.25</v>
      </c>
      <c r="Q23" s="6">
        <v>0.25</v>
      </c>
      <c r="R23" s="6">
        <v>0.25</v>
      </c>
      <c r="S23" s="6">
        <v>0.75</v>
      </c>
      <c r="T23" s="6">
        <v>1.25</v>
      </c>
      <c r="U23" s="23">
        <f t="shared" si="1"/>
        <v>4</v>
      </c>
      <c r="V23" s="23">
        <f t="shared" si="2"/>
        <v>9.5</v>
      </c>
      <c r="W23" s="7">
        <f t="shared" si="3"/>
        <v>8.1000000000000014</v>
      </c>
    </row>
    <row r="24" spans="1:258" ht="15" customHeight="1" x14ac:dyDescent="0.25">
      <c r="A24" s="5"/>
      <c r="B24" s="5">
        <v>25</v>
      </c>
      <c r="C24" s="8">
        <v>8097917362</v>
      </c>
      <c r="D24" s="8" t="s">
        <v>45</v>
      </c>
      <c r="E24" s="6">
        <v>4.75</v>
      </c>
      <c r="F24" s="6"/>
      <c r="G24" s="6">
        <v>1</v>
      </c>
      <c r="H24" s="6">
        <v>0.5</v>
      </c>
      <c r="I24" s="6">
        <v>0.5</v>
      </c>
      <c r="J24" s="6">
        <f t="shared" si="0"/>
        <v>2</v>
      </c>
      <c r="K24" s="23">
        <f>E24+J24</f>
        <v>6.75</v>
      </c>
      <c r="L24" s="23">
        <v>5</v>
      </c>
      <c r="M24" s="6">
        <v>0.25</v>
      </c>
      <c r="N24" s="6">
        <v>0.5</v>
      </c>
      <c r="O24" s="6">
        <v>0.5</v>
      </c>
      <c r="P24" s="6">
        <v>0.25</v>
      </c>
      <c r="Q24" s="6">
        <v>0.25</v>
      </c>
      <c r="R24" s="6">
        <v>0.25</v>
      </c>
      <c r="S24" s="6">
        <v>0.75</v>
      </c>
      <c r="T24" s="6">
        <v>0.75</v>
      </c>
      <c r="U24" s="23">
        <f t="shared" si="1"/>
        <v>3.5</v>
      </c>
      <c r="V24" s="23">
        <f t="shared" si="2"/>
        <v>8.5</v>
      </c>
      <c r="W24" s="7">
        <f t="shared" si="3"/>
        <v>7.8</v>
      </c>
    </row>
    <row r="25" spans="1:258" ht="15" customHeight="1" x14ac:dyDescent="0.25">
      <c r="A25" s="5"/>
      <c r="B25" s="5">
        <v>26</v>
      </c>
      <c r="C25" s="8">
        <v>8637255367</v>
      </c>
      <c r="D25" s="8" t="s">
        <v>46</v>
      </c>
      <c r="E25" s="6">
        <v>2.25</v>
      </c>
      <c r="F25" s="6">
        <v>6.25</v>
      </c>
      <c r="G25" s="6">
        <v>1</v>
      </c>
      <c r="H25" s="6">
        <v>0.5</v>
      </c>
      <c r="I25" s="6">
        <v>0.5</v>
      </c>
      <c r="J25" s="6">
        <f t="shared" si="0"/>
        <v>2</v>
      </c>
      <c r="K25" s="23">
        <f>F25+J25</f>
        <v>8.25</v>
      </c>
      <c r="L25" s="23">
        <v>4.5</v>
      </c>
      <c r="M25" s="6">
        <v>0.25</v>
      </c>
      <c r="N25" s="6">
        <v>0.5</v>
      </c>
      <c r="O25" s="6">
        <v>0.5</v>
      </c>
      <c r="P25" s="6"/>
      <c r="Q25" s="6"/>
      <c r="R25" s="6"/>
      <c r="S25" s="6">
        <v>0.75</v>
      </c>
      <c r="T25" s="6">
        <v>1.25</v>
      </c>
      <c r="U25" s="23">
        <f t="shared" si="1"/>
        <v>3.25</v>
      </c>
      <c r="V25" s="23">
        <f t="shared" si="2"/>
        <v>7.75</v>
      </c>
      <c r="W25" s="7">
        <f t="shared" si="3"/>
        <v>7.9499999999999993</v>
      </c>
    </row>
    <row r="26" spans="1:258" ht="15" customHeight="1" x14ac:dyDescent="0.25">
      <c r="A26" s="5"/>
      <c r="B26" s="5">
        <v>27</v>
      </c>
      <c r="C26" s="8">
        <v>8072839194</v>
      </c>
      <c r="D26" s="8" t="s">
        <v>47</v>
      </c>
      <c r="E26" s="6">
        <v>2.75</v>
      </c>
      <c r="F26" s="6"/>
      <c r="G26" s="6">
        <v>1</v>
      </c>
      <c r="H26" s="6">
        <v>0.5</v>
      </c>
      <c r="I26" s="6">
        <v>0.5</v>
      </c>
      <c r="J26" s="6">
        <f t="shared" si="0"/>
        <v>2</v>
      </c>
      <c r="K26" s="23">
        <f t="shared" ref="K26:K40" si="4">E26+J26</f>
        <v>4.75</v>
      </c>
      <c r="L26" s="23">
        <v>5</v>
      </c>
      <c r="M26" s="6">
        <v>0.25</v>
      </c>
      <c r="N26" s="6">
        <v>0.5</v>
      </c>
      <c r="O26" s="6">
        <v>0.5</v>
      </c>
      <c r="P26" s="6">
        <v>0.25</v>
      </c>
      <c r="Q26" s="6">
        <v>0.25</v>
      </c>
      <c r="R26" s="6">
        <v>0.25</v>
      </c>
      <c r="S26" s="6"/>
      <c r="T26" s="6"/>
      <c r="U26" s="23">
        <f t="shared" si="1"/>
        <v>2</v>
      </c>
      <c r="V26" s="23">
        <f t="shared" si="2"/>
        <v>7</v>
      </c>
      <c r="W26" s="7">
        <f t="shared" si="3"/>
        <v>6.1000000000000005</v>
      </c>
    </row>
    <row r="27" spans="1:258" s="21" customFormat="1" ht="15" customHeight="1" x14ac:dyDescent="0.25">
      <c r="A27" s="17"/>
      <c r="B27" s="17">
        <v>28</v>
      </c>
      <c r="C27" s="18">
        <v>1299130845</v>
      </c>
      <c r="D27" s="18" t="s">
        <v>55</v>
      </c>
      <c r="E27" s="19">
        <v>3.5</v>
      </c>
      <c r="F27" s="19"/>
      <c r="G27" s="19"/>
      <c r="H27" s="19"/>
      <c r="I27" s="19"/>
      <c r="J27" s="19">
        <f t="shared" si="0"/>
        <v>0</v>
      </c>
      <c r="K27" s="23">
        <f t="shared" si="4"/>
        <v>3.5</v>
      </c>
      <c r="L27" s="23">
        <v>5.5</v>
      </c>
      <c r="M27" s="19">
        <v>0.25</v>
      </c>
      <c r="N27" s="19">
        <v>0.5</v>
      </c>
      <c r="O27" s="19">
        <v>0.5</v>
      </c>
      <c r="P27" s="19">
        <v>0.25</v>
      </c>
      <c r="Q27" s="19">
        <v>0.25</v>
      </c>
      <c r="R27" s="19"/>
      <c r="S27" s="19">
        <v>0.75</v>
      </c>
      <c r="T27" s="19">
        <v>1.25</v>
      </c>
      <c r="U27" s="23">
        <f t="shared" si="1"/>
        <v>3.75</v>
      </c>
      <c r="V27" s="23">
        <f t="shared" si="2"/>
        <v>9.25</v>
      </c>
      <c r="W27" s="7">
        <f t="shared" si="3"/>
        <v>6.95</v>
      </c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20"/>
      <c r="DJ27" s="20"/>
      <c r="DK27" s="20"/>
      <c r="DL27" s="20"/>
      <c r="DM27" s="20"/>
      <c r="DN27" s="20"/>
      <c r="DO27" s="20"/>
      <c r="DP27" s="20"/>
      <c r="DQ27" s="20"/>
      <c r="DR27" s="20"/>
      <c r="DS27" s="20"/>
      <c r="DT27" s="20"/>
      <c r="DU27" s="20"/>
      <c r="DV27" s="20"/>
      <c r="DW27" s="20"/>
      <c r="DX27" s="20"/>
      <c r="DY27" s="20"/>
      <c r="DZ27" s="20"/>
      <c r="EA27" s="20"/>
      <c r="EB27" s="20"/>
      <c r="EC27" s="20"/>
      <c r="ED27" s="20"/>
      <c r="EE27" s="20"/>
      <c r="EF27" s="20"/>
      <c r="EG27" s="20"/>
      <c r="EH27" s="20"/>
      <c r="EI27" s="20"/>
      <c r="EJ27" s="20"/>
      <c r="EK27" s="20"/>
      <c r="EL27" s="20"/>
      <c r="EM27" s="20"/>
      <c r="EN27" s="20"/>
      <c r="EO27" s="20"/>
      <c r="EP27" s="20"/>
      <c r="EQ27" s="20"/>
      <c r="ER27" s="20"/>
      <c r="ES27" s="20"/>
      <c r="ET27" s="20"/>
      <c r="EU27" s="20"/>
      <c r="EV27" s="20"/>
      <c r="EW27" s="20"/>
      <c r="EX27" s="20"/>
      <c r="EY27" s="20"/>
      <c r="EZ27" s="20"/>
      <c r="FA27" s="20"/>
      <c r="FB27" s="20"/>
      <c r="FC27" s="20"/>
      <c r="FD27" s="20"/>
      <c r="FE27" s="20"/>
      <c r="FF27" s="20"/>
      <c r="FG27" s="20"/>
      <c r="FH27" s="20"/>
      <c r="FI27" s="20"/>
      <c r="FJ27" s="20"/>
      <c r="FK27" s="20"/>
      <c r="FL27" s="20"/>
      <c r="FM27" s="20"/>
      <c r="FN27" s="20"/>
      <c r="FO27" s="20"/>
      <c r="FP27" s="20"/>
      <c r="FQ27" s="20"/>
      <c r="FR27" s="20"/>
      <c r="FS27" s="20"/>
      <c r="FT27" s="20"/>
      <c r="FU27" s="20"/>
      <c r="FV27" s="20"/>
      <c r="FW27" s="20"/>
      <c r="FX27" s="20"/>
      <c r="FY27" s="20"/>
      <c r="FZ27" s="20"/>
      <c r="GA27" s="20"/>
      <c r="GB27" s="20"/>
      <c r="GC27" s="20"/>
      <c r="GD27" s="20"/>
      <c r="GE27" s="20"/>
      <c r="GF27" s="20"/>
      <c r="GG27" s="20"/>
      <c r="GH27" s="20"/>
      <c r="GI27" s="20"/>
      <c r="GJ27" s="20"/>
      <c r="GK27" s="20"/>
      <c r="GL27" s="20"/>
      <c r="GM27" s="20"/>
      <c r="GN27" s="20"/>
      <c r="GO27" s="20"/>
      <c r="GP27" s="20"/>
      <c r="GQ27" s="20"/>
      <c r="GR27" s="20"/>
      <c r="GS27" s="20"/>
      <c r="GT27" s="20"/>
      <c r="GU27" s="20"/>
      <c r="GV27" s="20"/>
      <c r="GW27" s="20"/>
      <c r="GX27" s="20"/>
      <c r="GY27" s="20"/>
      <c r="GZ27" s="20"/>
      <c r="HA27" s="20"/>
      <c r="HB27" s="20"/>
      <c r="HC27" s="20"/>
      <c r="HD27" s="20"/>
      <c r="HE27" s="20"/>
      <c r="HF27" s="20"/>
      <c r="HG27" s="20"/>
      <c r="HH27" s="20"/>
      <c r="HI27" s="20"/>
      <c r="HJ27" s="20"/>
      <c r="HK27" s="20"/>
      <c r="HL27" s="20"/>
      <c r="HM27" s="20"/>
      <c r="HN27" s="20"/>
      <c r="HO27" s="20"/>
      <c r="HP27" s="20"/>
      <c r="HQ27" s="20"/>
      <c r="HR27" s="20"/>
      <c r="HS27" s="20"/>
      <c r="HT27" s="20"/>
      <c r="HU27" s="20"/>
      <c r="HV27" s="20"/>
      <c r="HW27" s="20"/>
      <c r="HX27" s="20"/>
      <c r="HY27" s="20"/>
      <c r="HZ27" s="20"/>
      <c r="IA27" s="20"/>
      <c r="IB27" s="20"/>
      <c r="IC27" s="20"/>
      <c r="ID27" s="20"/>
      <c r="IE27" s="20"/>
      <c r="IF27" s="20"/>
      <c r="IG27" s="20"/>
      <c r="IH27" s="20"/>
      <c r="II27" s="20"/>
      <c r="IJ27" s="20"/>
      <c r="IK27" s="20"/>
      <c r="IL27" s="20"/>
      <c r="IM27" s="20"/>
      <c r="IN27" s="20"/>
      <c r="IO27" s="20"/>
      <c r="IP27" s="20"/>
      <c r="IQ27" s="20"/>
      <c r="IR27" s="20"/>
      <c r="IS27" s="20"/>
      <c r="IT27" s="20"/>
      <c r="IU27" s="20"/>
      <c r="IV27" s="20"/>
      <c r="IW27" s="20"/>
      <c r="IX27" s="20"/>
    </row>
    <row r="28" spans="1:258" ht="15" customHeight="1" x14ac:dyDescent="0.25">
      <c r="A28" s="5"/>
      <c r="B28" s="5"/>
      <c r="C28" s="8"/>
      <c r="D28" s="8"/>
      <c r="E28" s="6"/>
      <c r="F28" s="6"/>
      <c r="G28" s="6"/>
      <c r="H28" s="6"/>
      <c r="I28" s="6"/>
      <c r="J28" s="6">
        <f t="shared" si="0"/>
        <v>0</v>
      </c>
      <c r="K28" s="23">
        <f t="shared" si="4"/>
        <v>0</v>
      </c>
      <c r="L28" s="23"/>
      <c r="M28" s="6"/>
      <c r="N28" s="6"/>
      <c r="O28" s="6"/>
      <c r="P28" s="6"/>
      <c r="Q28" s="6"/>
      <c r="R28" s="6"/>
      <c r="S28" s="6"/>
      <c r="T28" s="6"/>
      <c r="U28" s="23" t="e">
        <f>R28+S28+#REF!</f>
        <v>#REF!</v>
      </c>
      <c r="V28" s="23" t="e">
        <f>0.8*L28+0.2*U28</f>
        <v>#REF!</v>
      </c>
      <c r="W28" s="7" t="e">
        <f>0.4*#REF!+0.6*#REF!</f>
        <v>#REF!</v>
      </c>
    </row>
    <row r="29" spans="1:258" ht="15" customHeight="1" x14ac:dyDescent="0.25">
      <c r="A29" s="5"/>
      <c r="B29" s="5"/>
      <c r="C29" s="8"/>
      <c r="D29" s="8"/>
      <c r="E29" s="6"/>
      <c r="F29" s="6"/>
      <c r="G29" s="6"/>
      <c r="H29" s="6"/>
      <c r="I29" s="6"/>
      <c r="J29" s="6">
        <f t="shared" si="0"/>
        <v>0</v>
      </c>
      <c r="K29" s="23">
        <f t="shared" si="4"/>
        <v>0</v>
      </c>
      <c r="L29" s="23"/>
      <c r="M29" s="6"/>
      <c r="N29" s="6"/>
      <c r="O29" s="6"/>
      <c r="P29" s="6"/>
      <c r="Q29" s="6"/>
      <c r="R29" s="6"/>
      <c r="S29" s="6"/>
      <c r="T29" s="6"/>
      <c r="U29" s="23" t="e">
        <f>R29+S29+#REF!</f>
        <v>#REF!</v>
      </c>
      <c r="V29" s="23" t="e">
        <f>0.8*L29+0.2*U29</f>
        <v>#REF!</v>
      </c>
      <c r="W29" s="7" t="e">
        <f>0.4*#REF!+0.6*#REF!</f>
        <v>#REF!</v>
      </c>
    </row>
    <row r="30" spans="1:258" ht="15" customHeight="1" x14ac:dyDescent="0.25">
      <c r="A30" s="5"/>
      <c r="B30" s="5"/>
      <c r="C30" s="8"/>
      <c r="D30" s="8"/>
      <c r="E30" s="6"/>
      <c r="F30" s="6"/>
      <c r="G30" s="6"/>
      <c r="H30" s="6"/>
      <c r="I30" s="6"/>
      <c r="J30" s="6">
        <f t="shared" si="0"/>
        <v>0</v>
      </c>
      <c r="K30" s="23">
        <f t="shared" si="4"/>
        <v>0</v>
      </c>
      <c r="L30" s="23"/>
      <c r="M30" s="6"/>
      <c r="N30" s="6"/>
      <c r="O30" s="6"/>
      <c r="P30" s="6"/>
      <c r="Q30" s="6"/>
      <c r="R30" s="6"/>
      <c r="S30" s="6"/>
      <c r="T30" s="6"/>
      <c r="U30" s="23" t="e">
        <f>R30+S30+#REF!</f>
        <v>#REF!</v>
      </c>
      <c r="V30" s="23" t="e">
        <f>0.8*L30+0.2*U30</f>
        <v>#REF!</v>
      </c>
      <c r="W30" s="7" t="e">
        <f>0.4*#REF!+0.6*#REF!</f>
        <v>#REF!</v>
      </c>
    </row>
    <row r="31" spans="1:258" ht="15" customHeight="1" x14ac:dyDescent="0.25">
      <c r="A31" s="5"/>
      <c r="B31" s="5"/>
      <c r="C31" s="8"/>
      <c r="D31" s="8"/>
      <c r="E31" s="6"/>
      <c r="F31" s="6"/>
      <c r="G31" s="6"/>
      <c r="H31" s="6"/>
      <c r="I31" s="6"/>
      <c r="J31" s="6">
        <f t="shared" si="0"/>
        <v>0</v>
      </c>
      <c r="K31" s="23">
        <f t="shared" si="4"/>
        <v>0</v>
      </c>
      <c r="L31" s="23"/>
      <c r="M31" s="6"/>
      <c r="N31" s="6"/>
      <c r="O31" s="6"/>
      <c r="P31" s="6"/>
      <c r="Q31" s="6"/>
      <c r="R31" s="6"/>
      <c r="S31" s="6"/>
      <c r="T31" s="6"/>
      <c r="U31" s="23" t="e">
        <f>R31+S31+#REF!</f>
        <v>#REF!</v>
      </c>
      <c r="V31" s="23" t="e">
        <f>0.8*L31+0.2*U31</f>
        <v>#REF!</v>
      </c>
      <c r="W31" s="7" t="e">
        <f>0.4*#REF!+0.6*#REF!</f>
        <v>#REF!</v>
      </c>
    </row>
    <row r="32" spans="1:258" ht="15" customHeight="1" x14ac:dyDescent="0.25">
      <c r="A32" s="5"/>
      <c r="B32" s="5"/>
      <c r="C32" s="8"/>
      <c r="D32" s="8"/>
      <c r="E32" s="6"/>
      <c r="F32" s="6"/>
      <c r="G32" s="6"/>
      <c r="H32" s="6"/>
      <c r="I32" s="6"/>
      <c r="J32" s="6">
        <f t="shared" si="0"/>
        <v>0</v>
      </c>
      <c r="K32" s="23">
        <f t="shared" si="4"/>
        <v>0</v>
      </c>
      <c r="L32" s="23"/>
      <c r="M32" s="6"/>
      <c r="N32" s="6"/>
      <c r="O32" s="6"/>
      <c r="P32" s="6"/>
      <c r="Q32" s="6"/>
      <c r="R32" s="6"/>
      <c r="S32" s="6"/>
      <c r="T32" s="6"/>
      <c r="U32" s="23" t="e">
        <f>R32+S32+#REF!</f>
        <v>#REF!</v>
      </c>
      <c r="V32" s="23" t="e">
        <f>0.8*L32+0.2*U32</f>
        <v>#REF!</v>
      </c>
      <c r="W32" s="7" t="e">
        <f>0.4*#REF!+0.6*#REF!</f>
        <v>#REF!</v>
      </c>
    </row>
    <row r="33" spans="1:23" ht="15" customHeight="1" x14ac:dyDescent="0.25">
      <c r="A33" s="5"/>
      <c r="B33" s="5"/>
      <c r="C33" s="8"/>
      <c r="D33" s="8"/>
      <c r="E33" s="6"/>
      <c r="F33" s="6"/>
      <c r="G33" s="6"/>
      <c r="H33" s="6"/>
      <c r="I33" s="6"/>
      <c r="J33" s="6">
        <f t="shared" si="0"/>
        <v>0</v>
      </c>
      <c r="K33" s="23">
        <f t="shared" si="4"/>
        <v>0</v>
      </c>
      <c r="L33" s="23"/>
      <c r="M33" s="6"/>
      <c r="N33" s="6"/>
      <c r="O33" s="6"/>
      <c r="P33" s="6"/>
      <c r="Q33" s="6"/>
      <c r="R33" s="6"/>
      <c r="S33" s="6"/>
      <c r="T33" s="6"/>
      <c r="U33" s="23" t="e">
        <f>R33+S33+#REF!</f>
        <v>#REF!</v>
      </c>
      <c r="V33" s="23" t="e">
        <f>0.8*L33+0.2*U33</f>
        <v>#REF!</v>
      </c>
      <c r="W33" s="7" t="e">
        <f>0.4*#REF!+0.6*#REF!</f>
        <v>#REF!</v>
      </c>
    </row>
    <row r="34" spans="1:23" ht="15" customHeight="1" x14ac:dyDescent="0.25">
      <c r="A34" s="5"/>
      <c r="B34" s="5"/>
      <c r="C34" s="8"/>
      <c r="D34" s="8"/>
      <c r="E34" s="6"/>
      <c r="F34" s="6"/>
      <c r="G34" s="6"/>
      <c r="H34" s="6"/>
      <c r="I34" s="6"/>
      <c r="J34" s="6">
        <f t="shared" si="0"/>
        <v>0</v>
      </c>
      <c r="K34" s="23">
        <f t="shared" si="4"/>
        <v>0</v>
      </c>
      <c r="L34" s="23"/>
      <c r="M34" s="6"/>
      <c r="N34" s="6"/>
      <c r="O34" s="6"/>
      <c r="P34" s="6"/>
      <c r="Q34" s="6"/>
      <c r="R34" s="6"/>
      <c r="S34" s="6"/>
      <c r="T34" s="6"/>
      <c r="U34" s="23" t="e">
        <f>R34+S34+#REF!</f>
        <v>#REF!</v>
      </c>
      <c r="V34" s="23" t="e">
        <f>0.8*L34+0.2*U34</f>
        <v>#REF!</v>
      </c>
      <c r="W34" s="7" t="e">
        <f>0.4*#REF!+0.6*#REF!</f>
        <v>#REF!</v>
      </c>
    </row>
    <row r="35" spans="1:23" ht="15" customHeight="1" x14ac:dyDescent="0.25">
      <c r="A35" s="5"/>
      <c r="B35" s="5"/>
      <c r="C35" s="8"/>
      <c r="D35" s="8"/>
      <c r="E35" s="6"/>
      <c r="F35" s="6"/>
      <c r="G35" s="6"/>
      <c r="H35" s="6"/>
      <c r="I35" s="6"/>
      <c r="J35" s="6">
        <f t="shared" si="0"/>
        <v>0</v>
      </c>
      <c r="K35" s="23">
        <f t="shared" si="4"/>
        <v>0</v>
      </c>
      <c r="L35" s="23"/>
      <c r="M35" s="6"/>
      <c r="N35" s="6"/>
      <c r="O35" s="6"/>
      <c r="P35" s="6"/>
      <c r="Q35" s="6"/>
      <c r="R35" s="6"/>
      <c r="S35" s="6"/>
      <c r="T35" s="6"/>
      <c r="U35" s="23" t="e">
        <f>R35+S35+#REF!</f>
        <v>#REF!</v>
      </c>
      <c r="V35" s="23" t="e">
        <f>0.8*L35+0.2*U35</f>
        <v>#REF!</v>
      </c>
      <c r="W35" s="7" t="e">
        <f>0.4*#REF!+0.6*#REF!</f>
        <v>#REF!</v>
      </c>
    </row>
    <row r="36" spans="1:23" ht="15" customHeight="1" x14ac:dyDescent="0.25">
      <c r="A36" s="5"/>
      <c r="B36" s="5"/>
      <c r="C36" s="8"/>
      <c r="D36" s="8"/>
      <c r="E36" s="6"/>
      <c r="F36" s="6"/>
      <c r="G36" s="6"/>
      <c r="H36" s="6"/>
      <c r="I36" s="6"/>
      <c r="J36" s="6">
        <f t="shared" si="0"/>
        <v>0</v>
      </c>
      <c r="K36" s="23">
        <f t="shared" si="4"/>
        <v>0</v>
      </c>
      <c r="L36" s="23"/>
      <c r="M36" s="6"/>
      <c r="N36" s="6"/>
      <c r="O36" s="6"/>
      <c r="P36" s="6"/>
      <c r="Q36" s="6"/>
      <c r="R36" s="6"/>
      <c r="S36" s="6"/>
      <c r="T36" s="6"/>
      <c r="U36" s="23" t="e">
        <f>R36+S36+#REF!</f>
        <v>#REF!</v>
      </c>
      <c r="V36" s="23" t="e">
        <f>0.8*L36+0.2*U36</f>
        <v>#REF!</v>
      </c>
      <c r="W36" s="7" t="e">
        <f>0.4*#REF!+0.6*#REF!</f>
        <v>#REF!</v>
      </c>
    </row>
    <row r="37" spans="1:23" ht="15" customHeight="1" x14ac:dyDescent="0.25">
      <c r="A37" s="5"/>
      <c r="B37" s="5"/>
      <c r="C37" s="8"/>
      <c r="D37" s="8"/>
      <c r="E37" s="6"/>
      <c r="F37" s="6"/>
      <c r="G37" s="6"/>
      <c r="H37" s="6"/>
      <c r="I37" s="6"/>
      <c r="J37" s="6">
        <f t="shared" si="0"/>
        <v>0</v>
      </c>
      <c r="K37" s="23">
        <f t="shared" si="4"/>
        <v>0</v>
      </c>
      <c r="L37" s="23"/>
      <c r="M37" s="6"/>
      <c r="N37" s="6"/>
      <c r="O37" s="6"/>
      <c r="P37" s="6"/>
      <c r="Q37" s="6"/>
      <c r="R37" s="6"/>
      <c r="S37" s="6"/>
      <c r="T37" s="6"/>
      <c r="U37" s="23" t="e">
        <f>R37+S37+#REF!</f>
        <v>#REF!</v>
      </c>
      <c r="V37" s="23" t="e">
        <f>0.8*L37+0.2*U37</f>
        <v>#REF!</v>
      </c>
      <c r="W37" s="7" t="e">
        <f>0.4*#REF!+0.6*#REF!</f>
        <v>#REF!</v>
      </c>
    </row>
    <row r="38" spans="1:23" ht="15" customHeight="1" x14ac:dyDescent="0.25">
      <c r="A38" s="5"/>
      <c r="B38" s="5"/>
      <c r="C38" s="8"/>
      <c r="D38" s="8"/>
      <c r="E38" s="6"/>
      <c r="F38" s="6"/>
      <c r="G38" s="6"/>
      <c r="H38" s="6"/>
      <c r="I38" s="6"/>
      <c r="J38" s="6">
        <f t="shared" si="0"/>
        <v>0</v>
      </c>
      <c r="K38" s="23">
        <f t="shared" si="4"/>
        <v>0</v>
      </c>
      <c r="L38" s="23"/>
      <c r="M38" s="6"/>
      <c r="N38" s="6"/>
      <c r="O38" s="6"/>
      <c r="P38" s="6"/>
      <c r="Q38" s="6"/>
      <c r="R38" s="6"/>
      <c r="S38" s="6"/>
      <c r="T38" s="6"/>
      <c r="U38" s="23" t="e">
        <f>R38+S38+#REF!</f>
        <v>#REF!</v>
      </c>
      <c r="V38" s="23" t="e">
        <f>0.8*L38+0.2*U38</f>
        <v>#REF!</v>
      </c>
      <c r="W38" s="7" t="e">
        <f>0.4*#REF!+0.6*#REF!</f>
        <v>#REF!</v>
      </c>
    </row>
    <row r="39" spans="1:23" ht="15" customHeight="1" x14ac:dyDescent="0.25">
      <c r="A39" s="5"/>
      <c r="B39" s="5"/>
      <c r="C39" s="8"/>
      <c r="D39" s="8"/>
      <c r="E39" s="6"/>
      <c r="F39" s="6"/>
      <c r="G39" s="6"/>
      <c r="H39" s="6"/>
      <c r="I39" s="6"/>
      <c r="J39" s="6">
        <f t="shared" si="0"/>
        <v>0</v>
      </c>
      <c r="K39" s="23">
        <f t="shared" si="4"/>
        <v>0</v>
      </c>
      <c r="L39" s="23"/>
      <c r="M39" s="6"/>
      <c r="N39" s="6"/>
      <c r="O39" s="6"/>
      <c r="P39" s="6"/>
      <c r="Q39" s="6"/>
      <c r="R39" s="6"/>
      <c r="S39" s="6"/>
      <c r="T39" s="6"/>
      <c r="U39" s="23" t="e">
        <f>R39+S39+#REF!</f>
        <v>#REF!</v>
      </c>
      <c r="V39" s="23" t="e">
        <f>0.8*L39+0.2*U39</f>
        <v>#REF!</v>
      </c>
      <c r="W39" s="7" t="e">
        <f>0.4*#REF!+0.6*#REF!</f>
        <v>#REF!</v>
      </c>
    </row>
    <row r="40" spans="1:23" ht="15" customHeight="1" x14ac:dyDescent="0.25">
      <c r="A40" s="10"/>
      <c r="B40" s="10"/>
      <c r="C40" s="10"/>
      <c r="D40" s="10"/>
      <c r="E40" s="13"/>
      <c r="F40" s="13"/>
      <c r="G40" s="13"/>
      <c r="H40" s="13"/>
      <c r="I40" s="13"/>
      <c r="J40" s="13"/>
      <c r="K40" s="23">
        <f t="shared" si="4"/>
        <v>0</v>
      </c>
      <c r="L40" s="23"/>
      <c r="M40" s="13"/>
      <c r="N40" s="13"/>
      <c r="O40" s="13"/>
      <c r="P40" s="13"/>
      <c r="Q40" s="13"/>
      <c r="R40" s="13"/>
      <c r="S40" s="13"/>
      <c r="T40" s="13"/>
      <c r="U40" s="23" t="e">
        <f>R40+S40+#REF!</f>
        <v>#REF!</v>
      </c>
      <c r="V40" s="23" t="e">
        <f>0.8*L40+0.2*U40</f>
        <v>#REF!</v>
      </c>
      <c r="W40" s="14" t="e">
        <f>0.4*#REF!+0.6*#REF!</f>
        <v>#REF!</v>
      </c>
    </row>
    <row r="41" spans="1:23" ht="15" customHeight="1" x14ac:dyDescent="0.25">
      <c r="A41" s="10"/>
      <c r="B41" s="10"/>
      <c r="C41" s="10"/>
      <c r="D41" s="10"/>
      <c r="E41" s="13"/>
      <c r="F41" s="13"/>
      <c r="G41" s="13"/>
      <c r="H41" s="13"/>
      <c r="I41" s="13"/>
      <c r="J41" s="13"/>
      <c r="K41" s="23">
        <f>E41</f>
        <v>0</v>
      </c>
      <c r="L41" s="23"/>
      <c r="M41" s="13"/>
      <c r="N41" s="13"/>
      <c r="O41" s="13"/>
      <c r="P41" s="13"/>
      <c r="Q41" s="13"/>
      <c r="R41" s="13"/>
      <c r="S41" s="13"/>
      <c r="T41" s="13"/>
      <c r="U41" s="23" t="e">
        <f>R41+S41+#REF!</f>
        <v>#REF!</v>
      </c>
      <c r="V41" s="23" t="e">
        <f>0.8*L41+0.2*U41</f>
        <v>#REF!</v>
      </c>
      <c r="W41" s="14" t="e">
        <f>0.4*#REF!+0.6*#REF!</f>
        <v>#REF!</v>
      </c>
    </row>
    <row r="42" spans="1:23" ht="15" customHeight="1" x14ac:dyDescent="0.25">
      <c r="A42" s="10"/>
      <c r="B42" s="10"/>
      <c r="C42" s="10"/>
      <c r="D42" s="10"/>
      <c r="E42" s="13"/>
      <c r="F42" s="13"/>
      <c r="G42" s="13"/>
      <c r="H42" s="13"/>
      <c r="I42" s="13"/>
      <c r="J42" s="13"/>
      <c r="K42" s="23">
        <f>E42+J42</f>
        <v>0</v>
      </c>
      <c r="L42" s="23"/>
      <c r="M42" s="13"/>
      <c r="N42" s="13"/>
      <c r="O42" s="13"/>
      <c r="P42" s="13"/>
      <c r="Q42" s="13"/>
      <c r="R42" s="13"/>
      <c r="S42" s="13"/>
      <c r="T42" s="13"/>
      <c r="U42" s="23" t="e">
        <f>R42+S42+#REF!</f>
        <v>#REF!</v>
      </c>
      <c r="V42" s="23" t="e">
        <f>0.8*L42+0.2*U42</f>
        <v>#REF!</v>
      </c>
      <c r="W42" s="14" t="e">
        <f>0.4*#REF!+0.6*#REF!</f>
        <v>#REF!</v>
      </c>
    </row>
    <row r="43" spans="1:23" ht="15" customHeight="1" x14ac:dyDescent="0.25">
      <c r="A43" s="10"/>
      <c r="B43" s="10"/>
      <c r="C43" s="10"/>
      <c r="D43" s="10"/>
      <c r="E43" s="13"/>
      <c r="F43" s="13"/>
      <c r="G43" s="13"/>
      <c r="H43" s="13"/>
      <c r="I43" s="13"/>
      <c r="J43" s="13"/>
      <c r="K43" s="23">
        <f>J43</f>
        <v>0</v>
      </c>
      <c r="L43" s="23"/>
      <c r="M43" s="13"/>
      <c r="N43" s="13"/>
      <c r="O43" s="13"/>
      <c r="P43" s="13"/>
      <c r="Q43" s="13"/>
      <c r="R43" s="13"/>
      <c r="S43" s="13"/>
      <c r="T43" s="13"/>
      <c r="U43" s="23" t="e">
        <f>R43+S43+#REF!</f>
        <v>#REF!</v>
      </c>
      <c r="V43" s="23" t="e">
        <f>0.8*L43+0.2*U43</f>
        <v>#REF!</v>
      </c>
      <c r="W43" s="14" t="e">
        <f>0.4*#REF!+0.6*#REF!</f>
        <v>#REF!</v>
      </c>
    </row>
    <row r="44" spans="1:23" ht="15" customHeight="1" x14ac:dyDescent="0.25">
      <c r="A44" s="10"/>
      <c r="B44" s="10"/>
      <c r="C44" s="10"/>
      <c r="D44" s="10"/>
      <c r="E44" s="12"/>
      <c r="F44" s="12"/>
      <c r="G44" s="12"/>
      <c r="H44" s="12"/>
      <c r="I44" s="12"/>
      <c r="J44" s="12"/>
      <c r="K44" s="24"/>
      <c r="L44" s="23"/>
      <c r="M44" s="13"/>
      <c r="N44" s="13"/>
      <c r="O44" s="13"/>
      <c r="P44" s="13"/>
      <c r="Q44" s="13"/>
      <c r="R44" s="13"/>
      <c r="S44" s="13"/>
      <c r="T44" s="13"/>
      <c r="U44" s="23"/>
      <c r="V44" s="23"/>
      <c r="W44" s="14"/>
    </row>
    <row r="46" spans="1:23" ht="15" customHeight="1" x14ac:dyDescent="0.2">
      <c r="C46" s="1" t="s">
        <v>12</v>
      </c>
      <c r="D46" s="1" t="s">
        <v>13</v>
      </c>
    </row>
    <row r="47" spans="1:23" ht="15" customHeight="1" x14ac:dyDescent="0.2">
      <c r="D47" s="1" t="s">
        <v>14</v>
      </c>
    </row>
  </sheetData>
  <autoFilter ref="A1:W43">
    <sortState ref="A2:R28">
      <sortCondition ref="D2:D28"/>
    </sortState>
  </autoFilter>
  <conditionalFormatting sqref="W30 W32 W34 W36 W38 W40 W42:W44 W2:W28">
    <cfRule type="cellIs" dxfId="9" priority="9" stopIfTrue="1" operator="greaterThanOrEqual">
      <formula>6</formula>
    </cfRule>
    <cfRule type="cellIs" dxfId="8" priority="10" stopIfTrue="1" operator="lessThan">
      <formula>6</formula>
    </cfRule>
  </conditionalFormatting>
  <conditionalFormatting sqref="W29 W31 W33 W35 W37 W39 W41">
    <cfRule type="cellIs" dxfId="3" priority="1" stopIfTrue="1" operator="greaterThanOrEqual">
      <formula>6</formula>
    </cfRule>
    <cfRule type="cellIs" dxfId="2" priority="2" stopIfTrue="1" operator="lessThan">
      <formula>6</formula>
    </cfRule>
  </conditionalFormatting>
  <pageMargins left="0.75" right="0.75" top="1" bottom="1" header="0.5" footer="0.5"/>
  <pageSetup paperSize="9" scale="55" orientation="portrait" r:id="rId1"/>
  <headerFooter>
    <oddHeader>&amp;R&amp;"Calibri,Regular"&amp;11&amp;K00000014/04/14 18:11	01EP5M-Metro	&amp;P</oddHeader>
    <oddFooter>&amp;L&amp;"Helvetica,Regular"&amp;12&amp;K000000&amp;P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3_sem</vt:lpstr>
      <vt:lpstr>4_sem</vt:lpstr>
      <vt:lpstr>Plan1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Cristiano TM</cp:lastModifiedBy>
  <cp:lastPrinted>2015-04-13T04:31:49Z</cp:lastPrinted>
  <dcterms:created xsi:type="dcterms:W3CDTF">2014-06-05T21:16:13Z</dcterms:created>
  <dcterms:modified xsi:type="dcterms:W3CDTF">2015-12-09T05:36:10Z</dcterms:modified>
</cp:coreProperties>
</file>