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G:\Notas_UNIAN_2_2017\"/>
    </mc:Choice>
  </mc:AlternateContent>
  <bookViews>
    <workbookView xWindow="0" yWindow="45" windowWidth="15960" windowHeight="11760" tabRatio="707" xr2:uid="{00000000-000D-0000-FFFF-FFFF00000000}"/>
  </bookViews>
  <sheets>
    <sheet name="10_sem" sheetId="17" r:id="rId1"/>
    <sheet name="Plan1" sheetId="35" r:id="rId2"/>
  </sheets>
  <definedNames>
    <definedName name="_xlnm._FilterDatabase" localSheetId="0" hidden="1">'10_sem'!$A$1:$S$44</definedName>
  </definedNames>
  <calcPr calcId="171027"/>
</workbook>
</file>

<file path=xl/calcChain.xml><?xml version="1.0" encoding="utf-8"?>
<calcChain xmlns="http://schemas.openxmlformats.org/spreadsheetml/2006/main">
  <c r="K28" i="17" l="1"/>
  <c r="J28" i="17"/>
  <c r="J2" i="17"/>
  <c r="K2" i="17" s="1"/>
  <c r="J3" i="17" l="1"/>
  <c r="K3" i="17" s="1"/>
  <c r="J4" i="17"/>
  <c r="K4" i="17" s="1"/>
  <c r="J5" i="17"/>
  <c r="K5" i="17" s="1"/>
  <c r="J6" i="17"/>
  <c r="K6" i="17" s="1"/>
  <c r="J7" i="17"/>
  <c r="K7" i="17" s="1"/>
  <c r="J8" i="17"/>
  <c r="K8" i="17" s="1"/>
  <c r="J9" i="17"/>
  <c r="K9" i="17" s="1"/>
  <c r="J10" i="17"/>
  <c r="K10" i="17" s="1"/>
  <c r="J11" i="17"/>
  <c r="K11" i="17" s="1"/>
  <c r="J12" i="17"/>
  <c r="K12" i="17" s="1"/>
  <c r="J13" i="17"/>
  <c r="K13" i="17" s="1"/>
  <c r="J14" i="17"/>
  <c r="K14" i="17" s="1"/>
  <c r="J15" i="17"/>
  <c r="K15" i="17" s="1"/>
  <c r="J16" i="17"/>
  <c r="K16" i="17" s="1"/>
  <c r="J17" i="17"/>
  <c r="K17" i="17" s="1"/>
  <c r="J18" i="17"/>
  <c r="K18" i="17" s="1"/>
  <c r="J19" i="17"/>
  <c r="K19" i="17" s="1"/>
  <c r="J20" i="17"/>
  <c r="K20" i="17" s="1"/>
  <c r="J21" i="17"/>
  <c r="K21" i="17" s="1"/>
  <c r="J22" i="17"/>
  <c r="K22" i="17" s="1"/>
  <c r="J23" i="17"/>
  <c r="K23" i="17" s="1"/>
  <c r="J24" i="17"/>
  <c r="K24" i="17" s="1"/>
  <c r="J25" i="17"/>
  <c r="K25" i="17" s="1"/>
  <c r="J26" i="17"/>
  <c r="K26" i="17" s="1"/>
  <c r="J27" i="17"/>
  <c r="K27" i="17" s="1"/>
  <c r="J29" i="17"/>
  <c r="K29" i="17" s="1"/>
  <c r="J30" i="17"/>
  <c r="K30" i="17" s="1"/>
  <c r="J31" i="17"/>
  <c r="K31" i="17" s="1"/>
  <c r="J32" i="17"/>
  <c r="K32" i="17" s="1"/>
  <c r="J33" i="17"/>
  <c r="K33" i="17" s="1"/>
  <c r="J34" i="17"/>
  <c r="K34" i="17" s="1"/>
  <c r="J35" i="17"/>
  <c r="K35" i="17" s="1"/>
  <c r="J36" i="17"/>
  <c r="K36" i="17" s="1"/>
  <c r="J37" i="17"/>
  <c r="K37" i="17" s="1"/>
  <c r="J38" i="17"/>
  <c r="K38" i="17" s="1"/>
  <c r="J39" i="17"/>
  <c r="K39" i="17" s="1"/>
  <c r="C40" i="17"/>
  <c r="S39" i="17" l="1"/>
  <c r="S3" i="17" l="1"/>
  <c r="S4" i="17"/>
  <c r="S5" i="17"/>
  <c r="S6" i="17"/>
  <c r="S7" i="17"/>
  <c r="S8" i="17"/>
  <c r="S9" i="17"/>
  <c r="S10" i="17"/>
  <c r="S11" i="17"/>
  <c r="S13" i="17"/>
  <c r="S15" i="17"/>
  <c r="S16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C52" i="17"/>
  <c r="S2" i="17" l="1"/>
</calcChain>
</file>

<file path=xl/sharedStrings.xml><?xml version="1.0" encoding="utf-8"?>
<sst xmlns="http://schemas.openxmlformats.org/spreadsheetml/2006/main" count="144" uniqueCount="62">
  <si>
    <t>Nome</t>
  </si>
  <si>
    <t>Média</t>
  </si>
  <si>
    <t>Média final</t>
  </si>
  <si>
    <t>Média B2</t>
  </si>
  <si>
    <t>ATPS</t>
  </si>
  <si>
    <t>RA</t>
  </si>
  <si>
    <t>Legenda:</t>
  </si>
  <si>
    <t>A- Ausente</t>
  </si>
  <si>
    <t>NE- Não Entregou</t>
  </si>
  <si>
    <t>Prova 1</t>
  </si>
  <si>
    <t>Média B1</t>
  </si>
  <si>
    <t>Alisson de Souza Cruz</t>
  </si>
  <si>
    <t>Ana Karoline Braga</t>
  </si>
  <si>
    <t>Bruno Cardoso Caputo</t>
  </si>
  <si>
    <t>Diego Trindade Almeida</t>
  </si>
  <si>
    <t>Elisangela do carmo almeida</t>
  </si>
  <si>
    <t>Elton Jose de Souza</t>
  </si>
  <si>
    <t>Francisco Laércio da Silva perote</t>
  </si>
  <si>
    <t>Guilherme Vital Gomes</t>
  </si>
  <si>
    <t>Ivan Marcial Araneda Barahona Junior</t>
  </si>
  <si>
    <t>Joyce Rocha de Oliveira</t>
  </si>
  <si>
    <t>Luis Tito Machado Junior</t>
  </si>
  <si>
    <t>Marcos Aurelio Sigolo Gracio</t>
  </si>
  <si>
    <t>Mayra Regina da Silva Irmão</t>
  </si>
  <si>
    <t>Rafaela Silva de Lira</t>
  </si>
  <si>
    <t>Ricardo Daga Pujol</t>
  </si>
  <si>
    <t>Rithely antunes oliveira</t>
  </si>
  <si>
    <t>Rudolph Sas França da Silva</t>
  </si>
  <si>
    <t>Silas Viana Badeca</t>
  </si>
  <si>
    <t>Ana Paula do Nascimento Silva</t>
  </si>
  <si>
    <t>OO71586764</t>
  </si>
  <si>
    <t>O885621913</t>
  </si>
  <si>
    <t>Gustavo Moretti Ferreira</t>
  </si>
  <si>
    <t>Prova B2</t>
  </si>
  <si>
    <t>Bônus</t>
  </si>
  <si>
    <t>Presença</t>
  </si>
  <si>
    <t>Quest 1</t>
  </si>
  <si>
    <t>Resumo Vídeo</t>
  </si>
  <si>
    <t>Dario de Freitas Bueno</t>
  </si>
  <si>
    <t>Fabio Joventino Venceslau</t>
  </si>
  <si>
    <t>Gustavo Pereira da Silva</t>
  </si>
  <si>
    <t>Eduardo Gonçalves Cardoso</t>
  </si>
  <si>
    <t>Ivan Roberto Oliveira Junior</t>
  </si>
  <si>
    <t>Jefferson Costa de Oliveia</t>
  </si>
  <si>
    <t>José Luiz Vasconcelos Gonzaga</t>
  </si>
  <si>
    <t>Kleber Willians de Paula Gonçalves</t>
  </si>
  <si>
    <t>Marco Antonio Rosa</t>
  </si>
  <si>
    <t>Patricia Augusto da Silva</t>
  </si>
  <si>
    <t>Rafael Batista de Souza</t>
  </si>
  <si>
    <t>Raimundo Alves do Nascimento</t>
  </si>
  <si>
    <t>Andrea Rosa da Silva</t>
  </si>
  <si>
    <t>Atividade</t>
  </si>
  <si>
    <t>Fabio da Silva Moita</t>
  </si>
  <si>
    <t>Fernando Mengod Mariz de Oliveira</t>
  </si>
  <si>
    <t>Caio Santana Volpi</t>
  </si>
  <si>
    <t>Robert Moura</t>
  </si>
  <si>
    <t>Bruno Henrique Araujo</t>
  </si>
  <si>
    <t>Bruno e Ricardo Não entregaram o resumo do case!</t>
  </si>
  <si>
    <t>Mayra e Joyce enviaram por email</t>
  </si>
  <si>
    <t>Seminário Resumo (0,75)</t>
  </si>
  <si>
    <t>Seminário Apres. (1,25)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</si>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</sst>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2"/>
      <color indexed="8"/>
      <name val="Verdana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8"/>
      <color rgb="FF000000"/>
      <name val="Verdana"/>
      <family val="2"/>
    </font>
    <font>
      <b/>
      <sz val="1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3">
    <xf numFmtId="0" fontId="0" fillId="0" borderId="0" xfId="0" applyFont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5" fillId="5" borderId="1" xfId="0" applyFont="1" applyFill="1" applyBorder="1" applyAlignment="1">
      <alignment horizontal="justify" vertical="center" wrapText="1"/>
    </xf>
    <xf numFmtId="4" fontId="2" fillId="2" borderId="2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4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justify" vertical="center" wrapText="1"/>
    </xf>
    <xf numFmtId="4" fontId="1" fillId="4" borderId="2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4" fillId="4" borderId="0" xfId="0" applyNumberFormat="1" applyFont="1" applyFill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8" fillId="2" borderId="0" xfId="0" applyNumberFormat="1" applyFont="1" applyFill="1" applyAlignment="1">
      <alignment vertical="top" wrapText="1"/>
    </xf>
    <xf numFmtId="0" fontId="4" fillId="2" borderId="0" xfId="0" applyNumberFormat="1" applyFont="1" applyFill="1" applyAlignment="1">
      <alignment vertical="top" wrapText="1"/>
    </xf>
    <xf numFmtId="0" fontId="4" fillId="0" borderId="0" xfId="0" applyNumberFormat="1" applyFont="1" applyFill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4" fontId="2" fillId="2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" fontId="1" fillId="3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5A5A5"/>
      <rgbColor rgb="003F3F3F"/>
      <rgbColor rgb="00EEECE1"/>
      <rgbColor rgb="00FFC000"/>
      <rgbColor rgb="00FFFF00"/>
      <rgbColor rgb="00B8CCE4"/>
      <rgbColor rgb="00DBE5F1"/>
      <rgbColor rgb="00FDE9D9"/>
      <rgbColor rgb="0092CDDC"/>
      <rgbColor rgb="00D6E3BC"/>
      <rgbColor rgb="00C2D69B"/>
      <rgbColor rgb="0000B050"/>
      <rgbColor rgb="00AAAAAA"/>
      <rgbColor rgb="00DAEEF3"/>
      <rgbColor rgb="00FABF8F"/>
      <rgbColor rgb="00000000"/>
      <rgbColor rgb="0000B0F0"/>
      <rgbColor rgb="00FF0000"/>
      <rgbColor rgb="00006100"/>
      <rgbColor rgb="00748C42"/>
      <rgbColor rgb="00DAEAF4"/>
      <rgbColor rgb="00FCF5D5"/>
      <rgbColor rgb="00E1F2D7"/>
      <rgbColor rgb="00D8D8D8"/>
      <rgbColor rgb="00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6"/>
  <sheetViews>
    <sheetView showGridLines="0" tabSelected="1" workbookViewId="0">
      <pane xSplit="2" ySplit="1" topLeftCell="C2" activePane="bottomRight" state="frozen"/>
      <selection activeCell="E19" sqref="E19"/>
      <selection pane="topRight" activeCell="E19" sqref="E19"/>
      <selection pane="bottomLeft" activeCell="E19" sqref="E19"/>
      <selection pane="bottomRight" activeCell="I6" sqref="I6"/>
    </sheetView>
  </sheetViews>
  <sheetFormatPr defaultColWidth="6.59765625" defaultRowHeight="15" customHeight="1" x14ac:dyDescent="0.2"/>
  <cols>
    <col min="1" max="1" width="8.19921875" style="9" customWidth="1"/>
    <col min="2" max="2" width="23.69921875" style="9" customWidth="1"/>
    <col min="3" max="3" width="7.296875" style="34" customWidth="1"/>
    <col min="4" max="4" width="17.796875" style="9" customWidth="1"/>
    <col min="5" max="5" width="14.796875" style="9" customWidth="1"/>
    <col min="6" max="6" width="7.09765625" style="9" customWidth="1"/>
    <col min="7" max="7" width="8.8984375" style="9" customWidth="1"/>
    <col min="8" max="8" width="7.09765625" style="9" customWidth="1"/>
    <col min="9" max="9" width="10.5" style="20" customWidth="1"/>
    <col min="10" max="10" width="7.296875" style="34" customWidth="1"/>
    <col min="11" max="11" width="8" style="34" customWidth="1"/>
    <col min="12" max="12" width="8.296875" style="35" customWidth="1"/>
    <col min="13" max="13" width="8.296875" style="20" customWidth="1"/>
    <col min="14" max="14" width="16.5" style="20" customWidth="1"/>
    <col min="15" max="15" width="6.59765625" style="20" customWidth="1"/>
    <col min="16" max="16" width="14.3984375" style="20" customWidth="1"/>
    <col min="17" max="17" width="14" style="20" customWidth="1"/>
    <col min="18" max="18" width="6.59765625" style="35" customWidth="1"/>
    <col min="19" max="19" width="6.59765625" style="9" customWidth="1"/>
    <col min="20" max="20" width="23" style="9" customWidth="1"/>
    <col min="21" max="254" width="6.59765625" style="9" customWidth="1"/>
    <col min="255" max="16384" width="6.59765625" style="10"/>
  </cols>
  <sheetData>
    <row r="1" spans="1:255" ht="33.75" customHeight="1" x14ac:dyDescent="0.2">
      <c r="A1" s="1" t="s">
        <v>5</v>
      </c>
      <c r="B1" s="1" t="s">
        <v>0</v>
      </c>
      <c r="C1" s="2" t="s">
        <v>9</v>
      </c>
      <c r="D1" s="3" t="s">
        <v>59</v>
      </c>
      <c r="E1" s="3" t="s">
        <v>60</v>
      </c>
      <c r="F1" s="3" t="s">
        <v>35</v>
      </c>
      <c r="G1" s="3" t="s">
        <v>36</v>
      </c>
      <c r="H1" s="3" t="s">
        <v>34</v>
      </c>
      <c r="I1" s="4" t="s">
        <v>37</v>
      </c>
      <c r="J1" s="2" t="s">
        <v>4</v>
      </c>
      <c r="K1" s="2" t="s">
        <v>10</v>
      </c>
      <c r="L1" s="5" t="s">
        <v>33</v>
      </c>
      <c r="M1" s="6" t="s">
        <v>51</v>
      </c>
      <c r="N1" s="6" t="s">
        <v>51</v>
      </c>
      <c r="O1" s="6" t="s">
        <v>51</v>
      </c>
      <c r="P1" s="6" t="s">
        <v>51</v>
      </c>
      <c r="Q1" s="7" t="s">
        <v>51</v>
      </c>
      <c r="R1" s="5" t="s">
        <v>3</v>
      </c>
      <c r="S1" s="8" t="s">
        <v>2</v>
      </c>
    </row>
    <row r="2" spans="1:255" ht="15" customHeight="1" x14ac:dyDescent="0.25">
      <c r="A2" s="11">
        <v>6290329098</v>
      </c>
      <c r="B2" s="11" t="s">
        <v>11</v>
      </c>
      <c r="C2" s="12">
        <v>4</v>
      </c>
      <c r="D2" s="13">
        <v>0.4</v>
      </c>
      <c r="E2" s="13">
        <v>0.5</v>
      </c>
      <c r="F2" s="13" t="s">
        <v>61</v>
      </c>
      <c r="G2" s="13">
        <v>0.22500000000000001</v>
      </c>
      <c r="H2" s="13">
        <v>0.27</v>
      </c>
      <c r="I2" s="13"/>
      <c r="J2" s="15">
        <f>SUM(D2:I2)</f>
        <v>1.395</v>
      </c>
      <c r="K2" s="15">
        <f>C2+J2</f>
        <v>5.3949999999999996</v>
      </c>
      <c r="L2" s="16"/>
      <c r="M2" s="14"/>
      <c r="N2" s="14"/>
      <c r="O2" s="14"/>
      <c r="P2" s="14"/>
      <c r="Q2" s="14"/>
      <c r="R2" s="16"/>
      <c r="S2" s="17" t="e">
        <f>0.4*#REF!+0.6*(0.3*R2+0.7*Q2)</f>
        <v>#REF!</v>
      </c>
    </row>
    <row r="3" spans="1:255" ht="15" customHeight="1" x14ac:dyDescent="0.25">
      <c r="A3" s="11">
        <v>6640475979</v>
      </c>
      <c r="B3" s="11" t="s">
        <v>12</v>
      </c>
      <c r="C3" s="12">
        <v>3.5</v>
      </c>
      <c r="D3" s="13" t="s">
        <v>61</v>
      </c>
      <c r="E3" s="13" t="s">
        <v>61</v>
      </c>
      <c r="F3" s="13">
        <v>2</v>
      </c>
      <c r="G3" s="13">
        <v>0.2</v>
      </c>
      <c r="H3" s="13">
        <v>0.35</v>
      </c>
      <c r="I3" s="14">
        <v>0.45</v>
      </c>
      <c r="J3" s="15">
        <f t="shared" ref="J2:J39" si="0">SUM(D3:I3)</f>
        <v>3.0000000000000004</v>
      </c>
      <c r="K3" s="15">
        <f t="shared" ref="K2:K39" si="1">C3+J3</f>
        <v>6.5</v>
      </c>
      <c r="L3" s="16"/>
      <c r="M3" s="14"/>
      <c r="N3" s="14"/>
      <c r="O3" s="14"/>
      <c r="P3" s="14"/>
      <c r="Q3" s="14"/>
      <c r="R3" s="16"/>
      <c r="S3" s="17" t="e">
        <f>0.4*#REF!+0.6*(0.3*R3+0.7*Q3)</f>
        <v>#REF!</v>
      </c>
    </row>
    <row r="4" spans="1:255" ht="15" customHeight="1" x14ac:dyDescent="0.25">
      <c r="A4" s="18" t="s">
        <v>30</v>
      </c>
      <c r="B4" s="19" t="s">
        <v>29</v>
      </c>
      <c r="C4" s="12">
        <v>4.38</v>
      </c>
      <c r="D4" s="13" t="s">
        <v>61</v>
      </c>
      <c r="E4" s="13" t="s">
        <v>61</v>
      </c>
      <c r="F4" s="13">
        <v>1</v>
      </c>
      <c r="G4" s="13">
        <v>0.17499999999999999</v>
      </c>
      <c r="H4" s="13">
        <v>0.34</v>
      </c>
      <c r="I4" s="14">
        <v>0.3</v>
      </c>
      <c r="J4" s="15">
        <f t="shared" si="0"/>
        <v>1.8150000000000002</v>
      </c>
      <c r="K4" s="15">
        <f t="shared" si="1"/>
        <v>6.1950000000000003</v>
      </c>
      <c r="L4" s="16"/>
      <c r="M4" s="14"/>
      <c r="N4" s="14"/>
      <c r="O4" s="14"/>
      <c r="P4" s="14"/>
      <c r="Q4" s="14"/>
      <c r="R4" s="16"/>
      <c r="S4" s="17" t="e">
        <f>0.4*#REF!+0.6*(0.3*R4+0.7*Q4)</f>
        <v>#REF!</v>
      </c>
    </row>
    <row r="5" spans="1:255" ht="15" customHeight="1" x14ac:dyDescent="0.25">
      <c r="A5" s="11">
        <v>6810493320</v>
      </c>
      <c r="B5" s="11" t="s">
        <v>50</v>
      </c>
      <c r="C5" s="12"/>
      <c r="D5" s="13">
        <v>0.5</v>
      </c>
      <c r="E5" s="13">
        <v>0.75</v>
      </c>
      <c r="F5" s="13" t="s">
        <v>61</v>
      </c>
      <c r="G5" s="13">
        <v>0.27500000000000002</v>
      </c>
      <c r="H5" s="13">
        <v>0.35</v>
      </c>
      <c r="I5" s="14">
        <v>0.42</v>
      </c>
      <c r="J5" s="15">
        <f t="shared" si="0"/>
        <v>2.2949999999999999</v>
      </c>
      <c r="K5" s="15">
        <f>C5+J5</f>
        <v>2.2949999999999999</v>
      </c>
      <c r="L5" s="16"/>
      <c r="M5" s="14"/>
      <c r="N5" s="14"/>
      <c r="O5" s="14"/>
      <c r="P5" s="14"/>
      <c r="Q5" s="14"/>
      <c r="R5" s="16"/>
      <c r="S5" s="17" t="e">
        <f>0.4*#REF!+0.6*(0.3*R5+0.7*Q5)</f>
        <v>#REF!</v>
      </c>
    </row>
    <row r="6" spans="1:255" s="21" customFormat="1" ht="15" customHeight="1" x14ac:dyDescent="0.25">
      <c r="A6" s="11">
        <v>6662435084</v>
      </c>
      <c r="B6" s="11" t="s">
        <v>13</v>
      </c>
      <c r="C6" s="12">
        <v>5.5</v>
      </c>
      <c r="D6" s="14">
        <v>0</v>
      </c>
      <c r="E6" s="14">
        <v>1.2</v>
      </c>
      <c r="F6" s="13" t="s">
        <v>61</v>
      </c>
      <c r="G6" s="14">
        <v>0.2</v>
      </c>
      <c r="H6" s="14">
        <v>0.3</v>
      </c>
      <c r="I6" s="14">
        <v>0.5</v>
      </c>
      <c r="J6" s="15">
        <f t="shared" si="0"/>
        <v>2.2000000000000002</v>
      </c>
      <c r="K6" s="15">
        <f t="shared" si="1"/>
        <v>7.7</v>
      </c>
      <c r="L6" s="16"/>
      <c r="M6" s="14"/>
      <c r="N6" s="14"/>
      <c r="O6" s="14"/>
      <c r="P6" s="14"/>
      <c r="Q6" s="14"/>
      <c r="R6" s="16"/>
      <c r="S6" s="17" t="e">
        <f>0.4*#REF!+0.6*(0.3*R6+0.7*Q6)</f>
        <v>#REF!</v>
      </c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</row>
    <row r="7" spans="1:255" s="21" customFormat="1" ht="15" customHeight="1" x14ac:dyDescent="0.25">
      <c r="A7" s="11">
        <v>1299111082</v>
      </c>
      <c r="B7" s="11" t="s">
        <v>38</v>
      </c>
      <c r="C7" s="12">
        <v>6</v>
      </c>
      <c r="D7" s="13" t="s">
        <v>61</v>
      </c>
      <c r="E7" s="13" t="s">
        <v>61</v>
      </c>
      <c r="F7" s="14">
        <v>1.67</v>
      </c>
      <c r="G7" s="14">
        <v>0.22500000000000001</v>
      </c>
      <c r="H7" s="13" t="s">
        <v>61</v>
      </c>
      <c r="I7" s="14">
        <v>0.5</v>
      </c>
      <c r="J7" s="15">
        <f t="shared" si="0"/>
        <v>2.395</v>
      </c>
      <c r="K7" s="15">
        <f t="shared" si="1"/>
        <v>8.3949999999999996</v>
      </c>
      <c r="L7" s="16"/>
      <c r="M7" s="14"/>
      <c r="N7" s="14"/>
      <c r="O7" s="14"/>
      <c r="P7" s="14"/>
      <c r="Q7" s="14"/>
      <c r="R7" s="16"/>
      <c r="S7" s="17" t="e">
        <f>0.4*#REF!+0.6*(0.3*R7+0.7*Q7)</f>
        <v>#REF!</v>
      </c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</row>
    <row r="8" spans="1:255" s="21" customFormat="1" ht="15" customHeight="1" x14ac:dyDescent="0.25">
      <c r="A8" s="11">
        <v>6660280432</v>
      </c>
      <c r="B8" s="11" t="s">
        <v>14</v>
      </c>
      <c r="C8" s="12">
        <v>3.5</v>
      </c>
      <c r="D8" s="14">
        <v>0.6</v>
      </c>
      <c r="E8" s="14">
        <v>1.1000000000000001</v>
      </c>
      <c r="F8" s="13" t="s">
        <v>61</v>
      </c>
      <c r="G8" s="14">
        <v>0.25</v>
      </c>
      <c r="H8" s="13" t="s">
        <v>61</v>
      </c>
      <c r="I8" s="13"/>
      <c r="J8" s="15">
        <f t="shared" si="0"/>
        <v>1.9500000000000002</v>
      </c>
      <c r="K8" s="15">
        <f t="shared" si="1"/>
        <v>5.45</v>
      </c>
      <c r="L8" s="16"/>
      <c r="M8" s="14"/>
      <c r="N8" s="14"/>
      <c r="O8" s="14"/>
      <c r="P8" s="14"/>
      <c r="Q8" s="14"/>
      <c r="R8" s="16"/>
      <c r="S8" s="17" t="e">
        <f>0.4*#REF!+0.6*(0.3*R8+0.7*Q8)</f>
        <v>#REF!</v>
      </c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</row>
    <row r="9" spans="1:255" s="21" customFormat="1" ht="15" customHeight="1" x14ac:dyDescent="0.25">
      <c r="A9" s="11">
        <v>6814007899</v>
      </c>
      <c r="B9" s="11" t="s">
        <v>41</v>
      </c>
      <c r="C9" s="12">
        <v>4.75</v>
      </c>
      <c r="D9" s="13" t="s">
        <v>61</v>
      </c>
      <c r="E9" s="13" t="s">
        <v>61</v>
      </c>
      <c r="F9" s="14">
        <v>1.9</v>
      </c>
      <c r="G9" s="14">
        <v>0.27500000000000002</v>
      </c>
      <c r="H9" s="14">
        <v>0.27</v>
      </c>
      <c r="I9" s="14">
        <v>0.4</v>
      </c>
      <c r="J9" s="15">
        <f t="shared" si="0"/>
        <v>2.8449999999999998</v>
      </c>
      <c r="K9" s="15">
        <f t="shared" si="1"/>
        <v>7.5949999999999998</v>
      </c>
      <c r="L9" s="16"/>
      <c r="M9" s="14"/>
      <c r="N9" s="14"/>
      <c r="O9" s="14"/>
      <c r="P9" s="14"/>
      <c r="Q9" s="14"/>
      <c r="R9" s="16"/>
      <c r="S9" s="17" t="e">
        <f>0.4*#REF!+0.6*(0.3*R9+0.7*Q9)</f>
        <v>#REF!</v>
      </c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</row>
    <row r="10" spans="1:255" s="21" customFormat="1" ht="15" customHeight="1" x14ac:dyDescent="0.25">
      <c r="A10" s="11">
        <v>6662406411</v>
      </c>
      <c r="B10" s="11" t="s">
        <v>15</v>
      </c>
      <c r="C10" s="12">
        <v>3.25</v>
      </c>
      <c r="D10" s="13" t="s">
        <v>61</v>
      </c>
      <c r="E10" s="13" t="s">
        <v>61</v>
      </c>
      <c r="F10" s="14">
        <v>1.6</v>
      </c>
      <c r="G10" s="14">
        <v>0.2</v>
      </c>
      <c r="H10" s="14">
        <v>0.3</v>
      </c>
      <c r="I10" s="14">
        <v>0.35</v>
      </c>
      <c r="J10" s="15">
        <f t="shared" si="0"/>
        <v>2.4500000000000002</v>
      </c>
      <c r="K10" s="15">
        <f t="shared" si="1"/>
        <v>5.7</v>
      </c>
      <c r="L10" s="16"/>
      <c r="M10" s="14"/>
      <c r="N10" s="14"/>
      <c r="O10" s="14"/>
      <c r="P10" s="14"/>
      <c r="Q10" s="14"/>
      <c r="R10" s="16"/>
      <c r="S10" s="17" t="e">
        <f>0.4*#REF!+0.6*(0.3*R10+0.7*Q10)</f>
        <v>#REF!</v>
      </c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</row>
    <row r="11" spans="1:255" s="21" customFormat="1" ht="15" customHeight="1" x14ac:dyDescent="0.25">
      <c r="A11" s="11">
        <v>1299504640</v>
      </c>
      <c r="B11" s="11" t="s">
        <v>16</v>
      </c>
      <c r="C11" s="12">
        <v>5</v>
      </c>
      <c r="D11" s="13" t="s">
        <v>61</v>
      </c>
      <c r="E11" s="13" t="s">
        <v>61</v>
      </c>
      <c r="F11" s="22">
        <v>1.8</v>
      </c>
      <c r="G11" s="22">
        <v>0.17499999999999999</v>
      </c>
      <c r="H11" s="22">
        <v>0.37</v>
      </c>
      <c r="I11" s="14">
        <v>0.55000000000000004</v>
      </c>
      <c r="J11" s="15">
        <f t="shared" si="0"/>
        <v>2.8950000000000005</v>
      </c>
      <c r="K11" s="15">
        <f t="shared" si="1"/>
        <v>7.8950000000000005</v>
      </c>
      <c r="L11" s="16"/>
      <c r="M11" s="14"/>
      <c r="N11" s="14"/>
      <c r="O11" s="14"/>
      <c r="P11" s="14"/>
      <c r="Q11" s="14"/>
      <c r="R11" s="16"/>
      <c r="S11" s="17" t="e">
        <f>0.4*#REF!+0.6*(0.3*R11+0.7*Q11)</f>
        <v>#REF!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</row>
    <row r="12" spans="1:255" s="21" customFormat="1" ht="15" customHeight="1" x14ac:dyDescent="0.25">
      <c r="A12" s="11">
        <v>6609324259</v>
      </c>
      <c r="B12" s="11" t="s">
        <v>52</v>
      </c>
      <c r="C12" s="12">
        <v>4.25</v>
      </c>
      <c r="D12" s="13" t="s">
        <v>61</v>
      </c>
      <c r="E12" s="13" t="s">
        <v>61</v>
      </c>
      <c r="F12" s="22">
        <v>0.4</v>
      </c>
      <c r="G12" s="22">
        <v>0.22500000000000001</v>
      </c>
      <c r="H12" s="22">
        <v>0.22</v>
      </c>
      <c r="I12" s="13"/>
      <c r="J12" s="15">
        <f t="shared" si="0"/>
        <v>0.84499999999999997</v>
      </c>
      <c r="K12" s="15">
        <f t="shared" si="1"/>
        <v>5.0949999999999998</v>
      </c>
      <c r="L12" s="16"/>
      <c r="M12" s="14"/>
      <c r="N12" s="14"/>
      <c r="O12" s="14"/>
      <c r="P12" s="14"/>
      <c r="Q12" s="14"/>
      <c r="R12" s="16"/>
      <c r="S12" s="17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</row>
    <row r="13" spans="1:255" s="21" customFormat="1" ht="15" customHeight="1" x14ac:dyDescent="0.25">
      <c r="A13" s="11">
        <v>6877499785</v>
      </c>
      <c r="B13" s="11" t="s">
        <v>39</v>
      </c>
      <c r="C13" s="12">
        <v>5.75</v>
      </c>
      <c r="D13" s="13" t="s">
        <v>61</v>
      </c>
      <c r="E13" s="13" t="s">
        <v>61</v>
      </c>
      <c r="F13" s="14">
        <v>1</v>
      </c>
      <c r="G13" s="14">
        <v>0.22500000000000001</v>
      </c>
      <c r="H13" s="13" t="s">
        <v>61</v>
      </c>
      <c r="I13" s="13"/>
      <c r="J13" s="15">
        <f t="shared" si="0"/>
        <v>1.2250000000000001</v>
      </c>
      <c r="K13" s="15">
        <f t="shared" si="1"/>
        <v>6.9749999999999996</v>
      </c>
      <c r="L13" s="16"/>
      <c r="M13" s="14"/>
      <c r="N13" s="14"/>
      <c r="O13" s="14"/>
      <c r="P13" s="14"/>
      <c r="Q13" s="14"/>
      <c r="R13" s="16"/>
      <c r="S13" s="17" t="e">
        <f>0.4*#REF!+0.6*(0.3*R13+0.7*Q13)</f>
        <v>#REF!</v>
      </c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</row>
    <row r="14" spans="1:255" s="21" customFormat="1" ht="15" customHeight="1" x14ac:dyDescent="0.25">
      <c r="A14" s="11">
        <v>4200051077</v>
      </c>
      <c r="B14" s="11" t="s">
        <v>53</v>
      </c>
      <c r="C14" s="12">
        <v>5.75</v>
      </c>
      <c r="D14" s="13" t="s">
        <v>61</v>
      </c>
      <c r="E14" s="13" t="s">
        <v>61</v>
      </c>
      <c r="F14" s="14">
        <v>0.4</v>
      </c>
      <c r="G14" s="14"/>
      <c r="H14" s="14">
        <v>0.05</v>
      </c>
      <c r="I14" s="14">
        <v>0</v>
      </c>
      <c r="J14" s="15">
        <f t="shared" si="0"/>
        <v>0.45</v>
      </c>
      <c r="K14" s="15">
        <f t="shared" si="1"/>
        <v>6.2</v>
      </c>
      <c r="L14" s="16"/>
      <c r="M14" s="14"/>
      <c r="N14" s="14"/>
      <c r="O14" s="14"/>
      <c r="P14" s="14"/>
      <c r="Q14" s="14"/>
      <c r="R14" s="16"/>
      <c r="S14" s="17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</row>
    <row r="15" spans="1:255" s="21" customFormat="1" ht="15" customHeight="1" x14ac:dyDescent="0.25">
      <c r="A15" s="11">
        <v>6802488062</v>
      </c>
      <c r="B15" s="11" t="s">
        <v>17</v>
      </c>
      <c r="C15" s="12">
        <v>3.75</v>
      </c>
      <c r="D15" s="13" t="s">
        <v>61</v>
      </c>
      <c r="E15" s="13" t="s">
        <v>61</v>
      </c>
      <c r="F15" s="14">
        <v>1.2</v>
      </c>
      <c r="G15" s="14">
        <v>0.2</v>
      </c>
      <c r="H15" s="13" t="s">
        <v>61</v>
      </c>
      <c r="I15" s="13"/>
      <c r="J15" s="15">
        <f t="shared" si="0"/>
        <v>1.4</v>
      </c>
      <c r="K15" s="15">
        <f t="shared" si="1"/>
        <v>5.15</v>
      </c>
      <c r="L15" s="16"/>
      <c r="M15" s="14"/>
      <c r="N15" s="14"/>
      <c r="O15" s="14"/>
      <c r="P15" s="14"/>
      <c r="Q15" s="14"/>
      <c r="R15" s="16"/>
      <c r="S15" s="17" t="e">
        <f>0.4*#REF!+0.6*(0.3*R15+0.7*Q15)</f>
        <v>#REF!</v>
      </c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5" s="21" customFormat="1" ht="15" customHeight="1" x14ac:dyDescent="0.25">
      <c r="A16" s="11">
        <v>6659379508</v>
      </c>
      <c r="B16" s="11" t="s">
        <v>18</v>
      </c>
      <c r="C16" s="12">
        <v>5</v>
      </c>
      <c r="D16" s="14">
        <v>0.6</v>
      </c>
      <c r="E16" s="14">
        <v>1.1000000000000001</v>
      </c>
      <c r="F16" s="13" t="s">
        <v>61</v>
      </c>
      <c r="G16" s="14">
        <v>0.25</v>
      </c>
      <c r="H16" s="13" t="s">
        <v>61</v>
      </c>
      <c r="I16" s="14">
        <v>0.6</v>
      </c>
      <c r="J16" s="15">
        <f t="shared" si="0"/>
        <v>2.5500000000000003</v>
      </c>
      <c r="K16" s="15">
        <f t="shared" si="1"/>
        <v>7.5500000000000007</v>
      </c>
      <c r="L16" s="16"/>
      <c r="M16" s="14"/>
      <c r="N16" s="14"/>
      <c r="O16" s="14"/>
      <c r="P16" s="14"/>
      <c r="Q16" s="14"/>
      <c r="R16" s="16"/>
      <c r="S16" s="17" t="e">
        <f>0.4*#REF!+0.6*(0.3*R16+0.7*Q16)</f>
        <v>#REF!</v>
      </c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s="21" customFormat="1" ht="15" customHeight="1" x14ac:dyDescent="0.25">
      <c r="A17" s="11">
        <v>6284260060</v>
      </c>
      <c r="B17" s="11" t="s">
        <v>32</v>
      </c>
      <c r="C17" s="12">
        <v>4.25</v>
      </c>
      <c r="D17" s="13" t="s">
        <v>61</v>
      </c>
      <c r="E17" s="13" t="s">
        <v>61</v>
      </c>
      <c r="F17" s="14">
        <v>0.4</v>
      </c>
      <c r="G17" s="14">
        <v>0.22500000000000001</v>
      </c>
      <c r="H17" s="14">
        <v>0.22</v>
      </c>
      <c r="I17" s="14">
        <v>0.4</v>
      </c>
      <c r="J17" s="15">
        <f t="shared" si="0"/>
        <v>1.2450000000000001</v>
      </c>
      <c r="K17" s="15">
        <f t="shared" si="1"/>
        <v>5.4950000000000001</v>
      </c>
      <c r="L17" s="16"/>
      <c r="M17" s="14"/>
      <c r="N17" s="14"/>
      <c r="O17" s="14"/>
      <c r="P17" s="14"/>
      <c r="Q17" s="14"/>
      <c r="R17" s="16"/>
      <c r="S17" s="17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s="21" customFormat="1" ht="15" customHeight="1" x14ac:dyDescent="0.25">
      <c r="A18" s="11">
        <v>6489327256</v>
      </c>
      <c r="B18" s="11" t="s">
        <v>40</v>
      </c>
      <c r="C18" s="12">
        <v>5</v>
      </c>
      <c r="D18" s="14">
        <v>0.5</v>
      </c>
      <c r="E18" s="14">
        <v>0.95</v>
      </c>
      <c r="F18" s="13" t="s">
        <v>61</v>
      </c>
      <c r="G18" s="14">
        <v>0.25</v>
      </c>
      <c r="H18" s="13" t="s">
        <v>61</v>
      </c>
      <c r="I18" s="14">
        <v>0.4</v>
      </c>
      <c r="J18" s="15">
        <f t="shared" si="0"/>
        <v>2.1</v>
      </c>
      <c r="K18" s="15">
        <f t="shared" si="1"/>
        <v>7.1</v>
      </c>
      <c r="L18" s="16"/>
      <c r="M18" s="14"/>
      <c r="N18" s="14"/>
      <c r="O18" s="14"/>
      <c r="P18" s="14"/>
      <c r="Q18" s="14"/>
      <c r="R18" s="16"/>
      <c r="S18" s="17" t="e">
        <f>0.4*#REF!+0.6*(0.3*R18+0.7*Q18)</f>
        <v>#REF!</v>
      </c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s="21" customFormat="1" ht="15" customHeight="1" x14ac:dyDescent="0.25">
      <c r="A19" s="11">
        <v>6658413005</v>
      </c>
      <c r="B19" s="11" t="s">
        <v>19</v>
      </c>
      <c r="C19" s="12">
        <v>6</v>
      </c>
      <c r="D19" s="14">
        <v>0.5</v>
      </c>
      <c r="E19" s="14">
        <v>0.95</v>
      </c>
      <c r="F19" s="13" t="s">
        <v>61</v>
      </c>
      <c r="G19" s="14"/>
      <c r="H19" s="13" t="s">
        <v>61</v>
      </c>
      <c r="I19" s="13"/>
      <c r="J19" s="15">
        <f t="shared" si="0"/>
        <v>1.45</v>
      </c>
      <c r="K19" s="15">
        <f t="shared" si="1"/>
        <v>7.45</v>
      </c>
      <c r="L19" s="16"/>
      <c r="M19" s="14"/>
      <c r="N19" s="14"/>
      <c r="O19" s="14"/>
      <c r="P19" s="14"/>
      <c r="Q19" s="14"/>
      <c r="R19" s="16"/>
      <c r="S19" s="17" t="e">
        <f>0.4*#REF!+0.6*(0.3*R19+0.7*Q19)</f>
        <v>#REF!</v>
      </c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s="21" customFormat="1" ht="15" customHeight="1" x14ac:dyDescent="0.25">
      <c r="A20" s="11" t="s">
        <v>31</v>
      </c>
      <c r="B20" s="11" t="s">
        <v>42</v>
      </c>
      <c r="C20" s="12">
        <v>6</v>
      </c>
      <c r="D20" s="13" t="s">
        <v>61</v>
      </c>
      <c r="E20" s="13" t="s">
        <v>61</v>
      </c>
      <c r="F20" s="22">
        <v>1.6</v>
      </c>
      <c r="G20" s="22">
        <v>0.3</v>
      </c>
      <c r="H20" s="13" t="s">
        <v>61</v>
      </c>
      <c r="I20" s="13"/>
      <c r="J20" s="15">
        <f t="shared" si="0"/>
        <v>1.9000000000000001</v>
      </c>
      <c r="K20" s="15">
        <f t="shared" si="1"/>
        <v>7.9</v>
      </c>
      <c r="L20" s="16"/>
      <c r="M20" s="14"/>
      <c r="N20" s="14"/>
      <c r="O20" s="14"/>
      <c r="P20" s="14"/>
      <c r="Q20" s="14"/>
      <c r="R20" s="16"/>
      <c r="S20" s="17" t="e">
        <f>0.4*#REF!+0.6*(0.3*R20+0.7*Q20)</f>
        <v>#REF!</v>
      </c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s="21" customFormat="1" ht="15" customHeight="1" x14ac:dyDescent="0.25">
      <c r="A21" s="11">
        <v>6447283252</v>
      </c>
      <c r="B21" s="11" t="s">
        <v>43</v>
      </c>
      <c r="C21" s="12">
        <v>4</v>
      </c>
      <c r="D21" s="13" t="s">
        <v>61</v>
      </c>
      <c r="E21" s="13" t="s">
        <v>61</v>
      </c>
      <c r="F21" s="22">
        <v>1.8</v>
      </c>
      <c r="G21" s="22">
        <v>0.25</v>
      </c>
      <c r="H21" s="22">
        <v>0.35</v>
      </c>
      <c r="I21" s="13"/>
      <c r="J21" s="15">
        <f t="shared" si="0"/>
        <v>2.4</v>
      </c>
      <c r="K21" s="15">
        <f t="shared" si="1"/>
        <v>6.4</v>
      </c>
      <c r="L21" s="16"/>
      <c r="M21" s="14"/>
      <c r="N21" s="14"/>
      <c r="O21" s="14"/>
      <c r="P21" s="14"/>
      <c r="Q21" s="14"/>
      <c r="R21" s="16"/>
      <c r="S21" s="17" t="e">
        <f>0.4*#REF!+0.6*(0.3*R21+0.7*Q21)</f>
        <v>#REF!</v>
      </c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s="21" customFormat="1" ht="15" customHeight="1" x14ac:dyDescent="0.25">
      <c r="A22" s="11">
        <v>6443298107</v>
      </c>
      <c r="B22" s="11" t="s">
        <v>44</v>
      </c>
      <c r="C22" s="12">
        <v>4</v>
      </c>
      <c r="D22" s="13" t="s">
        <v>61</v>
      </c>
      <c r="E22" s="13" t="s">
        <v>61</v>
      </c>
      <c r="F22" s="14">
        <v>1</v>
      </c>
      <c r="G22" s="14">
        <v>0.2</v>
      </c>
      <c r="H22" s="14">
        <v>0.3</v>
      </c>
      <c r="I22" s="14">
        <v>0.4</v>
      </c>
      <c r="J22" s="15">
        <f t="shared" si="0"/>
        <v>1.9</v>
      </c>
      <c r="K22" s="15">
        <f t="shared" si="1"/>
        <v>5.9</v>
      </c>
      <c r="L22" s="16"/>
      <c r="M22" s="14"/>
      <c r="N22" s="14"/>
      <c r="O22" s="14"/>
      <c r="P22" s="14"/>
      <c r="Q22" s="14"/>
      <c r="R22" s="16"/>
      <c r="S22" s="17" t="e">
        <f>0.4*#REF!+0.6*(0.3*R22+0.7*Q22)</f>
        <v>#REF!</v>
      </c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 s="21" customFormat="1" ht="15" customHeight="1" x14ac:dyDescent="0.25">
      <c r="A23" s="11">
        <v>7033540358</v>
      </c>
      <c r="B23" s="11" t="s">
        <v>20</v>
      </c>
      <c r="C23" s="12">
        <v>4.25</v>
      </c>
      <c r="D23" s="22">
        <v>0.5</v>
      </c>
      <c r="E23" s="14">
        <v>1</v>
      </c>
      <c r="F23" s="13" t="s">
        <v>61</v>
      </c>
      <c r="G23" s="22">
        <v>0.2</v>
      </c>
      <c r="H23" s="22">
        <v>0.35</v>
      </c>
      <c r="I23" s="14">
        <v>0.4</v>
      </c>
      <c r="J23" s="15">
        <f t="shared" si="0"/>
        <v>2.4499999999999997</v>
      </c>
      <c r="K23" s="15">
        <f t="shared" si="1"/>
        <v>6.6999999999999993</v>
      </c>
      <c r="L23" s="16"/>
      <c r="M23" s="14"/>
      <c r="N23" s="14"/>
      <c r="O23" s="14"/>
      <c r="P23" s="14"/>
      <c r="Q23" s="14"/>
      <c r="R23" s="16"/>
      <c r="S23" s="17" t="e">
        <f>0.4*#REF!+0.6*(0.3*R23+0.7*Q23)</f>
        <v>#REF!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:254" s="21" customFormat="1" ht="15" customHeight="1" x14ac:dyDescent="0.25">
      <c r="A24" s="18">
        <v>6275262058</v>
      </c>
      <c r="B24" s="19" t="s">
        <v>45</v>
      </c>
      <c r="C24" s="12">
        <v>2.75</v>
      </c>
      <c r="D24" s="13" t="s">
        <v>61</v>
      </c>
      <c r="E24" s="13" t="s">
        <v>61</v>
      </c>
      <c r="F24" s="22">
        <v>0.8</v>
      </c>
      <c r="G24" s="22">
        <v>0.27500000000000002</v>
      </c>
      <c r="H24" s="13" t="s">
        <v>61</v>
      </c>
      <c r="I24" s="13"/>
      <c r="J24" s="15">
        <f t="shared" si="0"/>
        <v>1.0750000000000002</v>
      </c>
      <c r="K24" s="15">
        <f t="shared" si="1"/>
        <v>3.8250000000000002</v>
      </c>
      <c r="L24" s="16"/>
      <c r="M24" s="14"/>
      <c r="N24" s="14"/>
      <c r="O24" s="14"/>
      <c r="P24" s="14"/>
      <c r="Q24" s="14"/>
      <c r="R24" s="16"/>
      <c r="S24" s="17" t="e">
        <f>0.4*#REF!+0.6*(0.3*R24+0.7*Q24)</f>
        <v>#REF!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</row>
    <row r="25" spans="1:254" s="21" customFormat="1" ht="15" customHeight="1" x14ac:dyDescent="0.25">
      <c r="A25" s="11">
        <v>6401543687</v>
      </c>
      <c r="B25" s="11" t="s">
        <v>21</v>
      </c>
      <c r="C25" s="12">
        <v>5</v>
      </c>
      <c r="D25" s="13" t="s">
        <v>61</v>
      </c>
      <c r="E25" s="13" t="s">
        <v>61</v>
      </c>
      <c r="F25" s="14">
        <v>1.6</v>
      </c>
      <c r="G25" s="14">
        <v>0.22500000000000001</v>
      </c>
      <c r="H25" s="13" t="s">
        <v>61</v>
      </c>
      <c r="I25" s="14">
        <v>0.4</v>
      </c>
      <c r="J25" s="15">
        <f t="shared" si="0"/>
        <v>2.2250000000000001</v>
      </c>
      <c r="K25" s="15">
        <f t="shared" si="1"/>
        <v>7.2249999999999996</v>
      </c>
      <c r="L25" s="16"/>
      <c r="M25" s="14"/>
      <c r="N25" s="14"/>
      <c r="O25" s="14"/>
      <c r="P25" s="14"/>
      <c r="Q25" s="14"/>
      <c r="R25" s="16"/>
      <c r="S25" s="17" t="e">
        <f>0.4*#REF!+0.6*(0.3*R25+0.7*Q25)</f>
        <v>#REF!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s="21" customFormat="1" ht="15" customHeight="1" x14ac:dyDescent="0.25">
      <c r="A26" s="11">
        <v>6223131145</v>
      </c>
      <c r="B26" s="11" t="s">
        <v>46</v>
      </c>
      <c r="C26" s="12">
        <v>3</v>
      </c>
      <c r="D26" s="14">
        <v>0.6</v>
      </c>
      <c r="E26" s="14">
        <v>1.1000000000000001</v>
      </c>
      <c r="F26" s="13" t="s">
        <v>61</v>
      </c>
      <c r="G26" s="14">
        <v>0.25</v>
      </c>
      <c r="H26" s="14">
        <v>0.35</v>
      </c>
      <c r="I26" s="13"/>
      <c r="J26" s="15">
        <f t="shared" si="0"/>
        <v>2.3000000000000003</v>
      </c>
      <c r="K26" s="15">
        <f t="shared" si="1"/>
        <v>5.3000000000000007</v>
      </c>
      <c r="L26" s="16"/>
      <c r="M26" s="14"/>
      <c r="N26" s="14"/>
      <c r="O26" s="23"/>
      <c r="P26" s="14"/>
      <c r="Q26" s="14"/>
      <c r="R26" s="16"/>
      <c r="S26" s="17" t="e">
        <f>0.4*#REF!+0.6*(0.3*R26+0.7*Q26)</f>
        <v>#REF!</v>
      </c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s="21" customFormat="1" ht="15" customHeight="1" x14ac:dyDescent="0.25">
      <c r="A27" s="11">
        <v>90625846</v>
      </c>
      <c r="B27" s="11" t="s">
        <v>22</v>
      </c>
      <c r="C27" s="12">
        <v>3.88</v>
      </c>
      <c r="D27" s="14">
        <v>0.6</v>
      </c>
      <c r="E27" s="14">
        <v>1.1000000000000001</v>
      </c>
      <c r="F27" s="13" t="s">
        <v>61</v>
      </c>
      <c r="G27" s="14">
        <v>0.25</v>
      </c>
      <c r="H27" s="14">
        <v>0.27</v>
      </c>
      <c r="I27" s="13"/>
      <c r="J27" s="15">
        <f t="shared" si="0"/>
        <v>2.2200000000000002</v>
      </c>
      <c r="K27" s="15">
        <f t="shared" si="1"/>
        <v>6.1</v>
      </c>
      <c r="L27" s="16"/>
      <c r="M27" s="14"/>
      <c r="N27" s="14"/>
      <c r="O27" s="14"/>
      <c r="P27" s="14"/>
      <c r="Q27" s="14"/>
      <c r="R27" s="16"/>
      <c r="S27" s="17" t="e">
        <f>0.4*#REF!+0.6*(0.3*R27+0.7*Q27)</f>
        <v>#REF!</v>
      </c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s="21" customFormat="1" ht="15" customHeight="1" x14ac:dyDescent="0.25">
      <c r="A28" s="11">
        <v>7037249382</v>
      </c>
      <c r="B28" s="11" t="s">
        <v>23</v>
      </c>
      <c r="C28" s="12">
        <v>3.25</v>
      </c>
      <c r="D28" s="14">
        <v>0.5</v>
      </c>
      <c r="E28" s="14">
        <v>1</v>
      </c>
      <c r="F28" s="13" t="s">
        <v>61</v>
      </c>
      <c r="G28" s="14">
        <v>0.2</v>
      </c>
      <c r="H28" s="14">
        <v>0.35</v>
      </c>
      <c r="I28" s="14">
        <v>0.4</v>
      </c>
      <c r="J28" s="15">
        <f>SUM(D28:I28)</f>
        <v>2.4499999999999997</v>
      </c>
      <c r="K28" s="15">
        <f>C28+J28</f>
        <v>5.6999999999999993</v>
      </c>
      <c r="L28" s="16"/>
      <c r="M28" s="14"/>
      <c r="N28" s="14"/>
      <c r="O28" s="23"/>
      <c r="P28" s="14"/>
      <c r="Q28" s="14"/>
      <c r="R28" s="16"/>
      <c r="S28" s="17" t="e">
        <f>0.4*#REF!+0.6*(0.3*R28+0.7*Q28)</f>
        <v>#REF!</v>
      </c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s="21" customFormat="1" ht="15" customHeight="1" x14ac:dyDescent="0.25">
      <c r="A29" s="11">
        <v>6800439690</v>
      </c>
      <c r="B29" s="11" t="s">
        <v>47</v>
      </c>
      <c r="C29" s="12">
        <v>3</v>
      </c>
      <c r="D29" s="13" t="s">
        <v>61</v>
      </c>
      <c r="E29" s="13" t="s">
        <v>61</v>
      </c>
      <c r="F29" s="14">
        <v>0.4</v>
      </c>
      <c r="G29" s="14">
        <v>0.2</v>
      </c>
      <c r="H29" s="13" t="s">
        <v>61</v>
      </c>
      <c r="I29" s="13"/>
      <c r="J29" s="15">
        <f t="shared" si="0"/>
        <v>0.60000000000000009</v>
      </c>
      <c r="K29" s="15">
        <f t="shared" si="1"/>
        <v>3.6</v>
      </c>
      <c r="L29" s="16"/>
      <c r="M29" s="14"/>
      <c r="N29" s="14"/>
      <c r="O29" s="14"/>
      <c r="P29" s="14"/>
      <c r="Q29" s="14"/>
      <c r="R29" s="16"/>
      <c r="S29" s="17" t="e">
        <f>0.4*#REF!+0.6*(0.3*R29+0.7*Q29)</f>
        <v>#REF!</v>
      </c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s="21" customFormat="1" ht="15" customHeight="1" x14ac:dyDescent="0.25">
      <c r="A30" s="11">
        <v>6814004877</v>
      </c>
      <c r="B30" s="11" t="s">
        <v>48</v>
      </c>
      <c r="C30" s="12">
        <v>6</v>
      </c>
      <c r="D30" s="13" t="s">
        <v>61</v>
      </c>
      <c r="E30" s="13" t="s">
        <v>61</v>
      </c>
      <c r="F30" s="14">
        <v>0.4</v>
      </c>
      <c r="G30" s="14">
        <v>0.25</v>
      </c>
      <c r="H30" s="13" t="s">
        <v>61</v>
      </c>
      <c r="I30" s="14">
        <v>0.4</v>
      </c>
      <c r="J30" s="15">
        <f t="shared" si="0"/>
        <v>1.05</v>
      </c>
      <c r="K30" s="15">
        <f t="shared" si="1"/>
        <v>7.05</v>
      </c>
      <c r="L30" s="16"/>
      <c r="M30" s="14"/>
      <c r="N30" s="14"/>
      <c r="O30" s="14"/>
      <c r="P30" s="14"/>
      <c r="Q30" s="14"/>
      <c r="R30" s="16"/>
      <c r="S30" s="17" t="e">
        <f>0.4*#REF!+0.6*(0.3*R30+0.7*Q30)</f>
        <v>#REF!</v>
      </c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s="21" customFormat="1" ht="15" customHeight="1" x14ac:dyDescent="0.25">
      <c r="A31" s="11">
        <v>2033005835</v>
      </c>
      <c r="B31" s="11" t="s">
        <v>24</v>
      </c>
      <c r="C31" s="12">
        <v>3.75</v>
      </c>
      <c r="D31" s="14">
        <v>0.5</v>
      </c>
      <c r="E31" s="14">
        <v>0.75</v>
      </c>
      <c r="F31" s="13" t="s">
        <v>61</v>
      </c>
      <c r="G31" s="14">
        <v>0.25</v>
      </c>
      <c r="H31" s="14">
        <v>0.25</v>
      </c>
      <c r="I31" s="14">
        <v>0.4</v>
      </c>
      <c r="J31" s="15">
        <f t="shared" si="0"/>
        <v>2.15</v>
      </c>
      <c r="K31" s="15">
        <f t="shared" si="1"/>
        <v>5.9</v>
      </c>
      <c r="L31" s="16"/>
      <c r="M31" s="14"/>
      <c r="N31" s="14"/>
      <c r="O31" s="14"/>
      <c r="P31" s="14"/>
      <c r="Q31" s="14"/>
      <c r="R31" s="16"/>
      <c r="S31" s="17" t="e">
        <f>0.4*#REF!+0.6*(0.3*R31+0.7*Q31)</f>
        <v>#REF!</v>
      </c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s="21" customFormat="1" ht="15" customHeight="1" x14ac:dyDescent="0.25">
      <c r="A32" s="11">
        <v>6867407395</v>
      </c>
      <c r="B32" s="11" t="s">
        <v>49</v>
      </c>
      <c r="C32" s="12">
        <v>3</v>
      </c>
      <c r="D32" s="13" t="s">
        <v>61</v>
      </c>
      <c r="E32" s="13" t="s">
        <v>61</v>
      </c>
      <c r="F32" s="14">
        <v>1.7</v>
      </c>
      <c r="G32" s="14">
        <v>0.22500000000000001</v>
      </c>
      <c r="H32" s="14">
        <v>0.22</v>
      </c>
      <c r="I32" s="14">
        <v>0.45</v>
      </c>
      <c r="J32" s="15">
        <f t="shared" si="0"/>
        <v>2.5950000000000002</v>
      </c>
      <c r="K32" s="15">
        <f t="shared" si="1"/>
        <v>5.5950000000000006</v>
      </c>
      <c r="L32" s="16"/>
      <c r="M32" s="14"/>
      <c r="N32" s="14"/>
      <c r="O32" s="14"/>
      <c r="P32" s="14"/>
      <c r="Q32" s="14"/>
      <c r="R32" s="16"/>
      <c r="S32" s="17" t="e">
        <f>0.4*#REF!+0.6*(0.3*R32+0.7*Q32)</f>
        <v>#REF!</v>
      </c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1:255" s="21" customFormat="1" ht="15" customHeight="1" x14ac:dyDescent="0.25">
      <c r="A33" s="11">
        <v>6823493668</v>
      </c>
      <c r="B33" s="11" t="s">
        <v>25</v>
      </c>
      <c r="C33" s="12">
        <v>6.25</v>
      </c>
      <c r="D33" s="14">
        <v>0</v>
      </c>
      <c r="E33" s="14">
        <v>1.2</v>
      </c>
      <c r="F33" s="13" t="s">
        <v>61</v>
      </c>
      <c r="G33" s="14">
        <v>0.2</v>
      </c>
      <c r="H33" s="14">
        <v>0.25</v>
      </c>
      <c r="I33" s="14">
        <v>0.5</v>
      </c>
      <c r="J33" s="15">
        <f t="shared" si="0"/>
        <v>2.15</v>
      </c>
      <c r="K33" s="15">
        <f t="shared" si="1"/>
        <v>8.4</v>
      </c>
      <c r="L33" s="16"/>
      <c r="M33" s="14"/>
      <c r="N33" s="14"/>
      <c r="O33" s="14"/>
      <c r="P33" s="14"/>
      <c r="Q33" s="14"/>
      <c r="R33" s="16"/>
      <c r="S33" s="17" t="e">
        <f>0.4*#REF!+0.6*(0.3*R33+0.7*Q33)</f>
        <v>#REF!</v>
      </c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pans="1:255" s="21" customFormat="1" ht="15" customHeight="1" x14ac:dyDescent="0.25">
      <c r="A34" s="11">
        <v>6869489231</v>
      </c>
      <c r="B34" s="11" t="s">
        <v>26</v>
      </c>
      <c r="C34" s="12">
        <v>4</v>
      </c>
      <c r="D34" s="13" t="s">
        <v>61</v>
      </c>
      <c r="E34" s="13" t="s">
        <v>61</v>
      </c>
      <c r="F34" s="14">
        <v>1.2</v>
      </c>
      <c r="G34" s="14">
        <v>0.2</v>
      </c>
      <c r="H34" s="13" t="s">
        <v>61</v>
      </c>
      <c r="I34" s="13"/>
      <c r="J34" s="15">
        <f t="shared" si="0"/>
        <v>1.4</v>
      </c>
      <c r="K34" s="15">
        <f t="shared" si="1"/>
        <v>5.4</v>
      </c>
      <c r="L34" s="16"/>
      <c r="M34" s="14"/>
      <c r="N34" s="14"/>
      <c r="O34" s="14"/>
      <c r="P34" s="14"/>
      <c r="Q34" s="14"/>
      <c r="R34" s="16"/>
      <c r="S34" s="17" t="e">
        <f>0.4*#REF!+0.6*(0.3*R34+0.7*Q34)</f>
        <v>#REF!</v>
      </c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</row>
    <row r="35" spans="1:255" s="21" customFormat="1" ht="15" customHeight="1" x14ac:dyDescent="0.25">
      <c r="A35" s="11">
        <v>6277279652</v>
      </c>
      <c r="B35" s="11" t="s">
        <v>28</v>
      </c>
      <c r="C35" s="12">
        <v>3</v>
      </c>
      <c r="D35" s="13" t="s">
        <v>61</v>
      </c>
      <c r="E35" s="13" t="s">
        <v>61</v>
      </c>
      <c r="F35" s="14">
        <v>2</v>
      </c>
      <c r="G35" s="14">
        <v>0.2</v>
      </c>
      <c r="H35" s="14">
        <v>0.3</v>
      </c>
      <c r="I35" s="14">
        <v>0.4</v>
      </c>
      <c r="J35" s="15">
        <f t="shared" si="0"/>
        <v>2.9</v>
      </c>
      <c r="K35" s="15">
        <f t="shared" si="1"/>
        <v>5.9</v>
      </c>
      <c r="L35" s="16"/>
      <c r="M35" s="14"/>
      <c r="N35" s="14"/>
      <c r="O35" s="14"/>
      <c r="P35" s="14"/>
      <c r="Q35" s="14"/>
      <c r="R35" s="16"/>
      <c r="S35" s="17" t="e">
        <f>0.4*#REF!+0.6*(0.3*R35+0.7*Q35)</f>
        <v>#REF!</v>
      </c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</row>
    <row r="36" spans="1:255" s="28" customFormat="1" ht="15" customHeight="1" x14ac:dyDescent="0.25">
      <c r="A36" s="24">
        <v>9896546643</v>
      </c>
      <c r="B36" s="24" t="s">
        <v>27</v>
      </c>
      <c r="C36" s="12">
        <v>5.25</v>
      </c>
      <c r="D36" s="25">
        <v>0.4</v>
      </c>
      <c r="E36" s="25">
        <v>0.5</v>
      </c>
      <c r="F36" s="26" t="s">
        <v>61</v>
      </c>
      <c r="G36" s="25">
        <v>0.22500000000000001</v>
      </c>
      <c r="H36" s="25">
        <v>0.22</v>
      </c>
      <c r="I36" s="26">
        <v>0.4</v>
      </c>
      <c r="J36" s="15">
        <f t="shared" si="0"/>
        <v>1.7450000000000001</v>
      </c>
      <c r="K36" s="15">
        <f t="shared" si="1"/>
        <v>6.9950000000000001</v>
      </c>
      <c r="L36" s="26"/>
      <c r="M36" s="26"/>
      <c r="N36" s="26"/>
      <c r="O36" s="26"/>
      <c r="P36" s="26"/>
      <c r="Q36" s="26"/>
      <c r="R36" s="26"/>
      <c r="S36" s="17" t="e">
        <f>0.4*#REF!+0.6*(0.3*R36+0.7*Q36)</f>
        <v>#REF!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</row>
    <row r="37" spans="1:255" s="28" customFormat="1" ht="15" customHeight="1" x14ac:dyDescent="0.25">
      <c r="A37" s="29">
        <v>6082343850</v>
      </c>
      <c r="B37" s="30" t="s">
        <v>54</v>
      </c>
      <c r="C37" s="12">
        <v>6.5</v>
      </c>
      <c r="D37" s="26" t="s">
        <v>61</v>
      </c>
      <c r="E37" s="26" t="s">
        <v>61</v>
      </c>
      <c r="F37" s="25">
        <v>1.33</v>
      </c>
      <c r="G37" s="25">
        <v>0.25</v>
      </c>
      <c r="H37" s="26" t="s">
        <v>61</v>
      </c>
      <c r="I37" s="26"/>
      <c r="J37" s="15">
        <f t="shared" si="0"/>
        <v>1.58</v>
      </c>
      <c r="K37" s="15">
        <f t="shared" si="1"/>
        <v>8.08</v>
      </c>
      <c r="L37" s="26"/>
      <c r="M37" s="26"/>
      <c r="N37" s="26"/>
      <c r="O37" s="26"/>
      <c r="P37" s="26"/>
      <c r="Q37" s="26"/>
      <c r="R37" s="26"/>
      <c r="S37" s="17" t="e">
        <f>0.4*#REF!+0.6*(0.3*R37+0.7*Q37)</f>
        <v>#REF!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</row>
    <row r="38" spans="1:255" s="28" customFormat="1" ht="15" customHeight="1" x14ac:dyDescent="0.25">
      <c r="A38" s="29">
        <v>1299102705</v>
      </c>
      <c r="B38" s="30" t="s">
        <v>56</v>
      </c>
      <c r="C38" s="12">
        <v>5</v>
      </c>
      <c r="D38" s="26" t="s">
        <v>61</v>
      </c>
      <c r="E38" s="26" t="s">
        <v>61</v>
      </c>
      <c r="F38" s="25">
        <v>1.33</v>
      </c>
      <c r="G38" s="25">
        <v>0.27500000000000002</v>
      </c>
      <c r="H38" s="26" t="s">
        <v>61</v>
      </c>
      <c r="I38" s="26">
        <v>0.5</v>
      </c>
      <c r="J38" s="15">
        <f t="shared" si="0"/>
        <v>2.105</v>
      </c>
      <c r="K38" s="15">
        <f t="shared" si="1"/>
        <v>7.1050000000000004</v>
      </c>
      <c r="L38" s="26"/>
      <c r="M38" s="26"/>
      <c r="N38" s="26"/>
      <c r="O38" s="26"/>
      <c r="P38" s="26"/>
      <c r="Q38" s="26"/>
      <c r="R38" s="26"/>
      <c r="S38" s="1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</row>
    <row r="39" spans="1:255" s="28" customFormat="1" ht="15" customHeight="1" x14ac:dyDescent="0.25">
      <c r="A39" s="29">
        <v>9895500000</v>
      </c>
      <c r="B39" s="30" t="s">
        <v>55</v>
      </c>
      <c r="C39" s="12">
        <v>5.38</v>
      </c>
      <c r="D39" s="26" t="s">
        <v>61</v>
      </c>
      <c r="E39" s="26" t="s">
        <v>61</v>
      </c>
      <c r="F39" s="25">
        <v>1.33</v>
      </c>
      <c r="G39" s="25">
        <v>0.27500000000000002</v>
      </c>
      <c r="H39" s="26" t="s">
        <v>61</v>
      </c>
      <c r="I39" s="26">
        <v>0.5</v>
      </c>
      <c r="J39" s="15">
        <f t="shared" si="0"/>
        <v>2.105</v>
      </c>
      <c r="K39" s="15">
        <f t="shared" si="1"/>
        <v>7.4849999999999994</v>
      </c>
      <c r="L39" s="26"/>
      <c r="M39" s="26"/>
      <c r="N39" s="26"/>
      <c r="O39" s="26"/>
      <c r="P39" s="26"/>
      <c r="Q39" s="26"/>
      <c r="R39" s="26"/>
      <c r="S39" s="17" t="e">
        <f>0.4*#REF!+0.6*(0.3*R39+0.7*Q39)</f>
        <v>#REF!</v>
      </c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</row>
    <row r="40" spans="1:255" ht="14.25" customHeight="1" x14ac:dyDescent="0.25">
      <c r="A40" s="31"/>
      <c r="B40" s="31" t="s">
        <v>1</v>
      </c>
      <c r="C40" s="15">
        <f>AVERAGE(C2:C39)</f>
        <v>4.5105405405405401</v>
      </c>
      <c r="D40" s="13"/>
      <c r="E40" s="13"/>
      <c r="F40" s="13"/>
      <c r="G40" s="13"/>
      <c r="H40" s="13"/>
      <c r="I40" s="14"/>
      <c r="J40" s="15"/>
      <c r="K40" s="15"/>
      <c r="L40" s="16"/>
      <c r="M40" s="14"/>
      <c r="N40" s="14"/>
      <c r="O40" s="14"/>
      <c r="P40" s="14"/>
      <c r="Q40" s="14"/>
      <c r="R40" s="16"/>
      <c r="S40" s="17"/>
    </row>
    <row r="41" spans="1:255" s="21" customFormat="1" ht="15" customHeight="1" x14ac:dyDescent="0.25">
      <c r="A41" s="32"/>
      <c r="B41" s="32"/>
      <c r="C41" s="15"/>
      <c r="D41" s="14"/>
      <c r="E41" s="14"/>
      <c r="F41" s="14"/>
      <c r="G41" s="14"/>
      <c r="H41" s="14"/>
      <c r="I41" s="14"/>
      <c r="J41" s="15"/>
      <c r="K41" s="15"/>
      <c r="L41" s="16"/>
      <c r="M41" s="14"/>
      <c r="N41" s="14"/>
      <c r="O41" s="14"/>
      <c r="P41" s="14"/>
      <c r="Q41" s="14"/>
      <c r="R41" s="16"/>
      <c r="S41" s="17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</row>
    <row r="42" spans="1:255" s="21" customFormat="1" ht="15" customHeight="1" x14ac:dyDescent="0.25">
      <c r="A42" s="32"/>
      <c r="B42" s="32"/>
      <c r="C42" s="15"/>
      <c r="D42" s="13"/>
      <c r="E42" s="13"/>
      <c r="F42" s="13"/>
      <c r="G42" s="14"/>
      <c r="H42" s="14"/>
      <c r="I42" s="14"/>
      <c r="J42" s="15"/>
      <c r="K42" s="15"/>
      <c r="L42" s="16"/>
      <c r="M42" s="14"/>
      <c r="N42" s="14"/>
      <c r="O42" s="14"/>
      <c r="P42" s="14"/>
      <c r="Q42" s="14"/>
      <c r="R42" s="16"/>
      <c r="S42" s="17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</row>
    <row r="43" spans="1:255" ht="15" customHeight="1" x14ac:dyDescent="0.2">
      <c r="B43" s="33" t="s">
        <v>57</v>
      </c>
    </row>
    <row r="44" spans="1:255" ht="15" customHeight="1" x14ac:dyDescent="0.2">
      <c r="B44" s="36"/>
    </row>
    <row r="45" spans="1:255" ht="15" customHeight="1" x14ac:dyDescent="0.2">
      <c r="B45" s="36"/>
    </row>
    <row r="46" spans="1:255" ht="15" customHeight="1" x14ac:dyDescent="0.2">
      <c r="B46" s="36"/>
    </row>
    <row r="47" spans="1:255" ht="15" customHeight="1" x14ac:dyDescent="0.2">
      <c r="B47" s="36" t="s">
        <v>58</v>
      </c>
    </row>
    <row r="48" spans="1:255" ht="15" customHeight="1" x14ac:dyDescent="0.2">
      <c r="B48" s="36"/>
    </row>
    <row r="52" spans="1:19" ht="15" customHeight="1" x14ac:dyDescent="0.25">
      <c r="A52" s="37"/>
      <c r="B52" s="37" t="s">
        <v>1</v>
      </c>
      <c r="C52" s="38">
        <f>AVERAGE(C2:C47)</f>
        <v>4.5105405405405401</v>
      </c>
      <c r="D52" s="39"/>
      <c r="E52" s="39"/>
      <c r="F52" s="39"/>
      <c r="G52" s="39"/>
      <c r="H52" s="39"/>
      <c r="I52" s="40"/>
      <c r="J52" s="38"/>
      <c r="K52" s="38"/>
      <c r="L52" s="41"/>
      <c r="M52" s="40"/>
      <c r="N52" s="40"/>
      <c r="O52" s="40"/>
      <c r="P52" s="40"/>
      <c r="Q52" s="40"/>
      <c r="R52" s="41"/>
      <c r="S52" s="42"/>
    </row>
    <row r="53" spans="1:19" ht="15" customHeight="1" x14ac:dyDescent="0.25">
      <c r="A53" s="37"/>
      <c r="B53" s="37"/>
      <c r="C53" s="38"/>
      <c r="D53" s="39"/>
      <c r="E53" s="39"/>
      <c r="F53" s="39"/>
      <c r="G53" s="39"/>
      <c r="H53" s="39"/>
      <c r="I53" s="40"/>
      <c r="J53" s="38"/>
      <c r="K53" s="38"/>
      <c r="L53" s="41"/>
      <c r="M53" s="40"/>
      <c r="N53" s="40"/>
      <c r="O53" s="40"/>
      <c r="P53" s="40"/>
      <c r="Q53" s="40"/>
      <c r="R53" s="41"/>
      <c r="S53" s="42"/>
    </row>
    <row r="55" spans="1:19" ht="15" customHeight="1" x14ac:dyDescent="0.2">
      <c r="A55" s="9" t="s">
        <v>6</v>
      </c>
      <c r="B55" s="9" t="s">
        <v>7</v>
      </c>
    </row>
    <row r="56" spans="1:19" ht="15" customHeight="1" x14ac:dyDescent="0.2">
      <c r="B56" s="9" t="s">
        <v>8</v>
      </c>
    </row>
  </sheetData>
  <autoFilter ref="A1:S44" xr:uid="{00000000-0009-0000-0000-000000000000}">
    <sortState ref="A2:R30">
      <sortCondition ref="B2:B30"/>
    </sortState>
  </autoFilter>
  <mergeCells count="2">
    <mergeCell ref="B43:B46"/>
    <mergeCell ref="B47:B48"/>
  </mergeCells>
  <conditionalFormatting sqref="S52:S53 S40:S42 S2:S38">
    <cfRule type="cellIs" dxfId="3" priority="21" stopIfTrue="1" operator="greaterThanOrEqual">
      <formula>6</formula>
    </cfRule>
    <cfRule type="cellIs" dxfId="2" priority="22" stopIfTrue="1" operator="lessThan">
      <formula>6</formula>
    </cfRule>
  </conditionalFormatting>
  <conditionalFormatting sqref="S39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10_sem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2017-10-16T18:14:39Z</dcterms:modified>
</cp:coreProperties>
</file>