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360" windowHeight="7755" tabRatio="705" activeTab="3"/>
  </bookViews>
  <sheets>
    <sheet name="6_sem" sheetId="38" r:id="rId1"/>
    <sheet name="7_sem" sheetId="37" r:id="rId2"/>
    <sheet name="8_sem" sheetId="36" r:id="rId3"/>
    <sheet name="9_sem" sheetId="33" r:id="rId4"/>
  </sheets>
  <definedNames>
    <definedName name="_xlnm._FilterDatabase" localSheetId="3" hidden="1">'9_sem'!$A$1:$R$32</definedName>
  </definedNames>
  <calcPr calcId="171027"/>
</workbook>
</file>

<file path=xl/calcChain.xml><?xml version="1.0" encoding="utf-8"?>
<calcChain xmlns="http://schemas.openxmlformats.org/spreadsheetml/2006/main">
  <c r="D31" i="38" l="1"/>
  <c r="K2" i="38"/>
  <c r="P2" i="38" s="1"/>
  <c r="K40" i="38"/>
  <c r="K39" i="38"/>
  <c r="K38" i="38"/>
  <c r="K37" i="38"/>
  <c r="K36" i="38"/>
  <c r="K35" i="38"/>
  <c r="K34" i="38"/>
  <c r="K33" i="38"/>
  <c r="K32" i="38"/>
  <c r="K31" i="38"/>
  <c r="K30" i="38"/>
  <c r="K29" i="38"/>
  <c r="K28" i="38"/>
  <c r="K27" i="38"/>
  <c r="K26" i="38"/>
  <c r="K25" i="38"/>
  <c r="K24" i="38"/>
  <c r="P24" i="38" s="1"/>
  <c r="K23" i="38"/>
  <c r="P23" i="38" s="1"/>
  <c r="K22" i="38"/>
  <c r="P22" i="38" s="1"/>
  <c r="K21" i="38"/>
  <c r="P21" i="38" s="1"/>
  <c r="K20" i="38"/>
  <c r="P20" i="38" s="1"/>
  <c r="K19" i="38"/>
  <c r="P19" i="38" s="1"/>
  <c r="K18" i="38"/>
  <c r="P18" i="38" s="1"/>
  <c r="K17" i="38"/>
  <c r="P17" i="38" s="1"/>
  <c r="K16" i="38"/>
  <c r="P16" i="38" s="1"/>
  <c r="K15" i="38"/>
  <c r="P15" i="38" s="1"/>
  <c r="K14" i="38"/>
  <c r="P14" i="38" s="1"/>
  <c r="K13" i="38"/>
  <c r="P13" i="38" s="1"/>
  <c r="K12" i="38"/>
  <c r="P12" i="38" s="1"/>
  <c r="K11" i="38"/>
  <c r="P11" i="38" s="1"/>
  <c r="K10" i="38"/>
  <c r="P10" i="38" s="1"/>
  <c r="K9" i="38"/>
  <c r="P9" i="38" s="1"/>
  <c r="K8" i="38"/>
  <c r="P8" i="38" s="1"/>
  <c r="K7" i="38"/>
  <c r="P7" i="38" s="1"/>
  <c r="K6" i="38"/>
  <c r="P6" i="38" s="1"/>
  <c r="K5" i="38"/>
  <c r="P5" i="38" s="1"/>
  <c r="K4" i="38"/>
  <c r="P4" i="38" s="1"/>
  <c r="K3" i="38"/>
  <c r="P3" i="38" s="1"/>
  <c r="K41" i="37"/>
  <c r="K40" i="37"/>
  <c r="K39" i="37"/>
  <c r="K38" i="37"/>
  <c r="K37" i="37"/>
  <c r="K36" i="37"/>
  <c r="K35" i="37"/>
  <c r="K34" i="37"/>
  <c r="K33" i="37"/>
  <c r="K32" i="37"/>
  <c r="K31" i="37"/>
  <c r="K30" i="37"/>
  <c r="K29" i="37"/>
  <c r="K28" i="37"/>
  <c r="K27" i="37"/>
  <c r="K26" i="37"/>
  <c r="K25" i="37"/>
  <c r="K24" i="37"/>
  <c r="K23" i="37"/>
  <c r="K22" i="37"/>
  <c r="K21" i="37"/>
  <c r="K20" i="37"/>
  <c r="K19" i="37"/>
  <c r="K18" i="37"/>
  <c r="K17" i="37"/>
  <c r="K16" i="37"/>
  <c r="K15" i="37"/>
  <c r="K14" i="37"/>
  <c r="K13" i="37"/>
  <c r="K12" i="37"/>
  <c r="K11" i="37"/>
  <c r="K10" i="37"/>
  <c r="K9" i="37"/>
  <c r="K8" i="37"/>
  <c r="K7" i="37"/>
  <c r="K6" i="37"/>
  <c r="K5" i="37"/>
  <c r="K4" i="37"/>
  <c r="K3" i="37"/>
  <c r="K2" i="37"/>
  <c r="K2" i="36"/>
  <c r="P2" i="36" s="1"/>
  <c r="R2" i="36" s="1"/>
  <c r="P18" i="36"/>
  <c r="P19" i="36"/>
  <c r="P20" i="36"/>
  <c r="P21" i="36"/>
  <c r="P22" i="36"/>
  <c r="P23" i="36"/>
  <c r="P24" i="36"/>
  <c r="P25" i="36"/>
  <c r="P26" i="36"/>
  <c r="P27" i="36"/>
  <c r="P28" i="36"/>
  <c r="P29" i="36"/>
  <c r="P30" i="36"/>
  <c r="P31" i="36"/>
  <c r="P32" i="36"/>
  <c r="P33" i="36"/>
  <c r="P34" i="36"/>
  <c r="P35" i="36"/>
  <c r="P36" i="36"/>
  <c r="P37" i="36"/>
  <c r="P38" i="36"/>
  <c r="P39" i="36"/>
  <c r="P40" i="36"/>
  <c r="P41" i="36"/>
  <c r="K41" i="36"/>
  <c r="K40" i="36"/>
  <c r="K39" i="36"/>
  <c r="K38" i="36"/>
  <c r="K37" i="36"/>
  <c r="K36" i="36"/>
  <c r="K35" i="36"/>
  <c r="K34" i="36"/>
  <c r="K33" i="36"/>
  <c r="K32" i="36"/>
  <c r="K31" i="36"/>
  <c r="K30" i="36"/>
  <c r="K29" i="36"/>
  <c r="K28" i="36"/>
  <c r="K27" i="36"/>
  <c r="K26" i="36"/>
  <c r="K25" i="36"/>
  <c r="K24" i="36"/>
  <c r="K23" i="36"/>
  <c r="K22" i="36"/>
  <c r="K21" i="36"/>
  <c r="K20" i="36"/>
  <c r="K19" i="36"/>
  <c r="K18" i="36"/>
  <c r="K17" i="36"/>
  <c r="P17" i="36" s="1"/>
  <c r="K16" i="36"/>
  <c r="P16" i="36" s="1"/>
  <c r="K15" i="36"/>
  <c r="P15" i="36" s="1"/>
  <c r="K14" i="36"/>
  <c r="P14" i="36" s="1"/>
  <c r="K13" i="36"/>
  <c r="P13" i="36" s="1"/>
  <c r="K12" i="36"/>
  <c r="P12" i="36" s="1"/>
  <c r="K11" i="36"/>
  <c r="P11" i="36" s="1"/>
  <c r="K10" i="36"/>
  <c r="P10" i="36" s="1"/>
  <c r="K9" i="36"/>
  <c r="P9" i="36" s="1"/>
  <c r="K8" i="36"/>
  <c r="P8" i="36" s="1"/>
  <c r="K7" i="36"/>
  <c r="P7" i="36" s="1"/>
  <c r="K6" i="36"/>
  <c r="P6" i="36" s="1"/>
  <c r="K5" i="36"/>
  <c r="P5" i="36" s="1"/>
  <c r="K4" i="36"/>
  <c r="P4" i="36" s="1"/>
  <c r="K3" i="36"/>
  <c r="P3" i="36" s="1"/>
  <c r="P44" i="33"/>
  <c r="K3" i="33"/>
  <c r="P3" i="33" s="1"/>
  <c r="K4" i="33"/>
  <c r="P4" i="33" s="1"/>
  <c r="K5" i="33"/>
  <c r="P5" i="33" s="1"/>
  <c r="K6" i="33"/>
  <c r="P6" i="33" s="1"/>
  <c r="K7" i="33"/>
  <c r="P7" i="33" s="1"/>
  <c r="K8" i="33"/>
  <c r="P8" i="33" s="1"/>
  <c r="K9" i="33"/>
  <c r="P9" i="33" s="1"/>
  <c r="K10" i="33"/>
  <c r="P10" i="33" s="1"/>
  <c r="K11" i="33"/>
  <c r="P11" i="33" s="1"/>
  <c r="K12" i="33"/>
  <c r="P12" i="33" s="1"/>
  <c r="K13" i="33"/>
  <c r="P13" i="33" s="1"/>
  <c r="K14" i="33"/>
  <c r="P14" i="33" s="1"/>
  <c r="K15" i="33"/>
  <c r="P15" i="33" s="1"/>
  <c r="K16" i="33"/>
  <c r="P16" i="33" s="1"/>
  <c r="K17" i="33"/>
  <c r="P17" i="33" s="1"/>
  <c r="K18" i="33"/>
  <c r="P18" i="33" s="1"/>
  <c r="K19" i="33"/>
  <c r="P19" i="33" s="1"/>
  <c r="K20" i="33"/>
  <c r="P20" i="33" s="1"/>
  <c r="K21" i="33"/>
  <c r="P21" i="33" s="1"/>
  <c r="K22" i="33"/>
  <c r="P22" i="33" s="1"/>
  <c r="K23" i="33"/>
  <c r="P23" i="33" s="1"/>
  <c r="K24" i="33"/>
  <c r="P24" i="33" s="1"/>
  <c r="K25" i="33"/>
  <c r="P25" i="33" s="1"/>
  <c r="K26" i="33"/>
  <c r="P26" i="33" s="1"/>
  <c r="K27" i="33"/>
  <c r="P27" i="33" s="1"/>
  <c r="K28" i="33"/>
  <c r="P28" i="33" s="1"/>
  <c r="K29" i="33"/>
  <c r="P29" i="33" s="1"/>
  <c r="K30" i="33"/>
  <c r="P30" i="33" s="1"/>
  <c r="K31" i="33"/>
  <c r="P31" i="33" s="1"/>
  <c r="K32" i="33"/>
  <c r="P32" i="33" s="1"/>
  <c r="K33" i="33"/>
  <c r="P33" i="33" s="1"/>
  <c r="K34" i="33"/>
  <c r="P34" i="33" s="1"/>
  <c r="K35" i="33"/>
  <c r="P35" i="33" s="1"/>
  <c r="K36" i="33"/>
  <c r="P36" i="33" s="1"/>
  <c r="K37" i="33"/>
  <c r="P37" i="33" s="1"/>
  <c r="K38" i="33"/>
  <c r="P38" i="33" s="1"/>
  <c r="K39" i="33"/>
  <c r="P39" i="33" s="1"/>
  <c r="K40" i="33"/>
  <c r="P40" i="33" s="1"/>
  <c r="K43" i="33"/>
  <c r="P43" i="33" s="1"/>
  <c r="K2" i="33"/>
  <c r="P2" i="33" s="1"/>
  <c r="R2" i="33" s="1"/>
  <c r="E44" i="33" l="1"/>
  <c r="F43" i="33"/>
  <c r="E26" i="38" l="1"/>
  <c r="E37" i="37"/>
  <c r="E19" i="36"/>
  <c r="F15" i="38"/>
  <c r="F12" i="38"/>
  <c r="R13" i="38"/>
  <c r="F13" i="36"/>
  <c r="F35" i="33"/>
  <c r="F39" i="33"/>
  <c r="F37" i="33"/>
  <c r="F38" i="33"/>
  <c r="F36" i="33"/>
  <c r="F25" i="38"/>
  <c r="F24" i="38"/>
  <c r="R29" i="37"/>
  <c r="F3" i="37"/>
  <c r="R3" i="37" s="1"/>
  <c r="F4" i="37"/>
  <c r="R4" i="37" s="1"/>
  <c r="F5" i="37"/>
  <c r="R5" i="37" s="1"/>
  <c r="F6" i="37"/>
  <c r="R6" i="37" s="1"/>
  <c r="F7" i="37"/>
  <c r="R7" i="37" s="1"/>
  <c r="F8" i="37"/>
  <c r="R8" i="37" s="1"/>
  <c r="F9" i="37"/>
  <c r="R9" i="37" s="1"/>
  <c r="F10" i="37"/>
  <c r="R10" i="37" s="1"/>
  <c r="F11" i="37"/>
  <c r="R11" i="37" s="1"/>
  <c r="F12" i="37"/>
  <c r="R12" i="37" s="1"/>
  <c r="F13" i="37"/>
  <c r="R13" i="37" s="1"/>
  <c r="F14" i="37"/>
  <c r="R14" i="37" s="1"/>
  <c r="F15" i="37"/>
  <c r="R15" i="37" s="1"/>
  <c r="F16" i="37"/>
  <c r="R16" i="37" s="1"/>
  <c r="F17" i="37"/>
  <c r="R17" i="37" s="1"/>
  <c r="F19" i="37"/>
  <c r="R19" i="37" s="1"/>
  <c r="F20" i="37"/>
  <c r="R20" i="37" s="1"/>
  <c r="F21" i="37"/>
  <c r="R21" i="37" s="1"/>
  <c r="F22" i="37"/>
  <c r="R22" i="37" s="1"/>
  <c r="F23" i="37"/>
  <c r="R23" i="37" s="1"/>
  <c r="F24" i="37"/>
  <c r="R24" i="37" s="1"/>
  <c r="F25" i="37"/>
  <c r="R25" i="37" s="1"/>
  <c r="F26" i="37"/>
  <c r="R26" i="37" s="1"/>
  <c r="F27" i="37"/>
  <c r="R27" i="37" s="1"/>
  <c r="F28" i="37"/>
  <c r="R28" i="37" s="1"/>
  <c r="F30" i="37"/>
  <c r="R30" i="37" s="1"/>
  <c r="F31" i="37"/>
  <c r="R31" i="37" s="1"/>
  <c r="F32" i="37"/>
  <c r="R32" i="37" s="1"/>
  <c r="F33" i="37"/>
  <c r="R33" i="37" s="1"/>
  <c r="F34" i="37"/>
  <c r="R34" i="37" s="1"/>
  <c r="F2" i="37"/>
  <c r="R2" i="37" s="1"/>
  <c r="F3" i="38"/>
  <c r="F4" i="38"/>
  <c r="F5" i="38"/>
  <c r="F7" i="38"/>
  <c r="F9" i="38"/>
  <c r="F11" i="38"/>
  <c r="F14" i="38"/>
  <c r="F16" i="38"/>
  <c r="F17" i="38"/>
  <c r="F18" i="38"/>
  <c r="F19" i="38"/>
  <c r="F20" i="38"/>
  <c r="F21" i="38"/>
  <c r="F22" i="38"/>
  <c r="F3" i="36"/>
  <c r="F4" i="36"/>
  <c r="F5" i="36"/>
  <c r="F6" i="36"/>
  <c r="F7" i="36"/>
  <c r="F8" i="36"/>
  <c r="F10" i="36"/>
  <c r="F11" i="36"/>
  <c r="F12" i="36"/>
  <c r="F14" i="36"/>
  <c r="F16" i="36"/>
  <c r="F17" i="36"/>
  <c r="F2" i="36"/>
  <c r="R23" i="38"/>
  <c r="R24" i="38"/>
  <c r="F2" i="38"/>
  <c r="F26" i="38" s="1"/>
  <c r="R14" i="38" l="1"/>
  <c r="R11" i="38"/>
  <c r="R15" i="38"/>
  <c r="F19" i="36"/>
  <c r="R13" i="36"/>
  <c r="R36" i="33"/>
  <c r="R37" i="33"/>
  <c r="R39" i="33"/>
  <c r="R38" i="33"/>
  <c r="R35" i="33"/>
  <c r="R8" i="38"/>
  <c r="R12" i="38"/>
  <c r="R20" i="38"/>
  <c r="R16" i="38"/>
  <c r="R10" i="38"/>
  <c r="R6" i="38"/>
  <c r="R2" i="38"/>
  <c r="R19" i="38"/>
  <c r="R9" i="38"/>
  <c r="R5" i="38"/>
  <c r="R22" i="38"/>
  <c r="R18" i="38"/>
  <c r="R4" i="38"/>
  <c r="R21" i="38"/>
  <c r="R17" i="38"/>
  <c r="R7" i="38"/>
  <c r="R3" i="38"/>
  <c r="F37" i="37"/>
  <c r="R5" i="33" l="1"/>
  <c r="F6" i="33"/>
  <c r="F7" i="33"/>
  <c r="R7" i="33" s="1"/>
  <c r="F8" i="33"/>
  <c r="F9" i="33"/>
  <c r="F10" i="33"/>
  <c r="F11" i="33"/>
  <c r="R11" i="33" s="1"/>
  <c r="F12" i="33"/>
  <c r="F13" i="33"/>
  <c r="F14" i="33"/>
  <c r="F15" i="33"/>
  <c r="R15" i="33" s="1"/>
  <c r="F16" i="33"/>
  <c r="F17" i="33"/>
  <c r="F18" i="33"/>
  <c r="F19" i="33"/>
  <c r="R19" i="33" s="1"/>
  <c r="F20" i="33"/>
  <c r="F21" i="33"/>
  <c r="F22" i="33"/>
  <c r="F23" i="33"/>
  <c r="R23" i="33" s="1"/>
  <c r="F24" i="33"/>
  <c r="F25" i="33"/>
  <c r="F26" i="33"/>
  <c r="F27" i="33"/>
  <c r="R27" i="33" s="1"/>
  <c r="F28" i="33"/>
  <c r="F29" i="33"/>
  <c r="F30" i="33"/>
  <c r="F31" i="33"/>
  <c r="R31" i="33" s="1"/>
  <c r="F32" i="33"/>
  <c r="F33" i="33"/>
  <c r="F34" i="33"/>
  <c r="F40" i="33"/>
  <c r="R40" i="33" s="1"/>
  <c r="F3" i="33"/>
  <c r="F2" i="33"/>
  <c r="F44" i="33" l="1"/>
  <c r="R29" i="33"/>
  <c r="R21" i="33"/>
  <c r="R17" i="33"/>
  <c r="R13" i="33"/>
  <c r="R9" i="33"/>
  <c r="R33" i="33"/>
  <c r="R25" i="33"/>
  <c r="R34" i="33"/>
  <c r="R30" i="33"/>
  <c r="R26" i="33"/>
  <c r="R22" i="33"/>
  <c r="R18" i="33"/>
  <c r="R14" i="33"/>
  <c r="R10" i="33"/>
  <c r="R6" i="33"/>
  <c r="R43" i="33"/>
  <c r="R32" i="33"/>
  <c r="R28" i="33"/>
  <c r="R24" i="33"/>
  <c r="R20" i="33"/>
  <c r="R16" i="33"/>
  <c r="R12" i="33"/>
  <c r="R8" i="33"/>
  <c r="F24" i="36"/>
  <c r="R24" i="36" s="1"/>
  <c r="F25" i="36"/>
  <c r="R25" i="36" s="1"/>
  <c r="F26" i="36"/>
  <c r="F27" i="36"/>
  <c r="F28" i="36"/>
  <c r="R28" i="36" s="1"/>
  <c r="F29" i="36"/>
  <c r="R29" i="36" s="1"/>
  <c r="F30" i="36"/>
  <c r="F31" i="36"/>
  <c r="F32" i="36"/>
  <c r="R32" i="36" s="1"/>
  <c r="F33" i="36"/>
  <c r="R33" i="36" s="1"/>
  <c r="F34" i="36"/>
  <c r="F35" i="36"/>
  <c r="F36" i="36"/>
  <c r="F37" i="36"/>
  <c r="R37" i="36" s="1"/>
  <c r="F38" i="36"/>
  <c r="F20" i="36"/>
  <c r="F21" i="36"/>
  <c r="F22" i="36"/>
  <c r="F23" i="36"/>
  <c r="E41" i="36"/>
  <c r="F40" i="36"/>
  <c r="F39" i="36"/>
  <c r="R39" i="36" l="1"/>
  <c r="R36" i="36"/>
  <c r="R35" i="36"/>
  <c r="R31" i="36"/>
  <c r="R27" i="36"/>
  <c r="R38" i="36"/>
  <c r="R34" i="36"/>
  <c r="R30" i="36"/>
  <c r="R26" i="36"/>
  <c r="R8" i="36"/>
  <c r="R40" i="36"/>
  <c r="R4" i="36"/>
  <c r="R6" i="36"/>
  <c r="R22" i="36"/>
  <c r="R20" i="36"/>
  <c r="R18" i="36"/>
  <c r="R17" i="36"/>
  <c r="R14" i="36"/>
  <c r="R11" i="36"/>
  <c r="R23" i="36"/>
  <c r="R21" i="36"/>
  <c r="R19" i="36"/>
  <c r="R16" i="36"/>
  <c r="R15" i="36"/>
  <c r="R12" i="36"/>
  <c r="R9" i="36"/>
  <c r="F41" i="36"/>
  <c r="R41" i="36" s="1"/>
  <c r="R3" i="36"/>
  <c r="R5" i="36"/>
  <c r="R7" i="36"/>
  <c r="R3" i="33" l="1"/>
  <c r="R4" i="33"/>
  <c r="R44" i="33" l="1"/>
</calcChain>
</file>

<file path=xl/sharedStrings.xml><?xml version="1.0" encoding="utf-8"?>
<sst xmlns="http://schemas.openxmlformats.org/spreadsheetml/2006/main" count="303" uniqueCount="140">
  <si>
    <t>nord</t>
  </si>
  <si>
    <t>Nome</t>
  </si>
  <si>
    <t>Média</t>
  </si>
  <si>
    <t>Média final</t>
  </si>
  <si>
    <t>Média B2</t>
  </si>
  <si>
    <t>Grupo</t>
  </si>
  <si>
    <t>RA</t>
  </si>
  <si>
    <t>Legenda:</t>
  </si>
  <si>
    <t>A- Ausente</t>
  </si>
  <si>
    <t>NE- Não Entregou</t>
  </si>
  <si>
    <t xml:space="preserve">Prova </t>
  </si>
  <si>
    <t>Antonio Francisco Da Silva Filho</t>
  </si>
  <si>
    <t>Bruno De Sousa Silva</t>
  </si>
  <si>
    <t>Bruno Soares Taveira</t>
  </si>
  <si>
    <t>Douglas Gonçalves Gabriel</t>
  </si>
  <si>
    <t>Ederson Yoshitani Da Silva</t>
  </si>
  <si>
    <t>Egon Lemes De Medeiros</t>
  </si>
  <si>
    <t>Erick Leandro Do Nascimento</t>
  </si>
  <si>
    <t>Geovanio De Sousa Santos</t>
  </si>
  <si>
    <t>Gilvan José Berto</t>
  </si>
  <si>
    <t>Gustavo Aguiar Dos Santos</t>
  </si>
  <si>
    <t>Jessica De Souza Santos</t>
  </si>
  <si>
    <t>Jonatas Santos De Oliveira</t>
  </si>
  <si>
    <t>Matheus Bello Maragno</t>
  </si>
  <si>
    <t>Mauricio Damasceno</t>
  </si>
  <si>
    <t>Nilson Fernandes Dos Santos</t>
  </si>
  <si>
    <t>Paulo Henrique Seiti Araki</t>
  </si>
  <si>
    <t>Pedro Henrique Bertoni Silva</t>
  </si>
  <si>
    <t>Renan Esteves Dos Santos</t>
  </si>
  <si>
    <t>Roberto Tamiyuki Nagasako</t>
  </si>
  <si>
    <t>Ronisson De Oliveira</t>
  </si>
  <si>
    <t>Silas Mendonca Soares</t>
  </si>
  <si>
    <t>Tiago Rafael Souza</t>
  </si>
  <si>
    <t>Victor Klingenhoff Bianco</t>
  </si>
  <si>
    <t>Victor Rodrigues Da Cruz</t>
  </si>
  <si>
    <t>Média B1</t>
  </si>
  <si>
    <t>Proj. 1</t>
  </si>
  <si>
    <t>Rel. 1</t>
  </si>
  <si>
    <t>Proj. 2</t>
  </si>
  <si>
    <t>Rel. 2</t>
  </si>
  <si>
    <t>Celso Braga Sobrinho</t>
  </si>
  <si>
    <t>Douglas Ueno</t>
  </si>
  <si>
    <t>Fernando da Silva Gualberto</t>
  </si>
  <si>
    <t>Jimmy da Silva Teixeira</t>
  </si>
  <si>
    <t>Johnny Carlos Martins</t>
  </si>
  <si>
    <t>Nilton Isidoro da Silva</t>
  </si>
  <si>
    <t>Rafael Stefan da Rocha</t>
  </si>
  <si>
    <t>Wagner da Silva Nobre</t>
  </si>
  <si>
    <t>Wellington de Lima Fonseca</t>
  </si>
  <si>
    <t>Lucas Person Pontes</t>
  </si>
  <si>
    <t>Prova B1</t>
  </si>
  <si>
    <t>SUB</t>
  </si>
  <si>
    <t>ALEXANDRE EDISON DA CRUZ SILVA</t>
  </si>
  <si>
    <t>Anderson Marinho Rodrigues</t>
  </si>
  <si>
    <t>ANDERSON NETO DA SILVA</t>
  </si>
  <si>
    <t>BLAS VINICIUS ARANEDA BARAHANA</t>
  </si>
  <si>
    <t>Carlos Henrique Paes Pedersini</t>
  </si>
  <si>
    <t>Cicero Antonio dos Santos</t>
  </si>
  <si>
    <t>CLAUDIO HENRIQUE ANDRADE PICININ</t>
  </si>
  <si>
    <t>Erick Fraulini Anacleto</t>
  </si>
  <si>
    <t>Geison Silva Oliveira</t>
  </si>
  <si>
    <t>LEONARDO RAMALHO DE SOUZA</t>
  </si>
  <si>
    <t>MAIKEL VIEIRA</t>
  </si>
  <si>
    <t>Marcos Baran Conceição</t>
  </si>
  <si>
    <t>Renan Garcia Simão</t>
  </si>
  <si>
    <t>Robson de Oliveira</t>
  </si>
  <si>
    <t>William Cesar Melo Sales</t>
  </si>
  <si>
    <t>Thiago Henrique Dias</t>
  </si>
  <si>
    <t>AFONSO CELSO VIEIRA</t>
  </si>
  <si>
    <t>Alexandre Oliveira dos santos</t>
  </si>
  <si>
    <t>Alexandre Rodrigues Freitas</t>
  </si>
  <si>
    <t>Carlos Alberto Zago</t>
  </si>
  <si>
    <t>CLEZIO SILVA DIAS</t>
  </si>
  <si>
    <t>Daniel de Souza Santos</t>
  </si>
  <si>
    <t>Danilo Ananias dos Santos</t>
  </si>
  <si>
    <t>Denilson Crisóstomo de Souza</t>
  </si>
  <si>
    <t>DIEGO DE JESUS KUBO</t>
  </si>
  <si>
    <t>Edcarlos Batista de Souza</t>
  </si>
  <si>
    <t>Edson Vieira</t>
  </si>
  <si>
    <t>FRANK NELSON FERREIRA VENCHE</t>
  </si>
  <si>
    <t>Gabriel Batista Soares Coelho</t>
  </si>
  <si>
    <t>João Vagner da Silva</t>
  </si>
  <si>
    <t>Johny Cardoso do Nascimento</t>
  </si>
  <si>
    <t>Josemario Antonio da Silva</t>
  </si>
  <si>
    <t>Juliano Rodrigo Pereira</t>
  </si>
  <si>
    <t>Lucas Luan de Souza</t>
  </si>
  <si>
    <t>Luis Henrique Testine</t>
  </si>
  <si>
    <t>Marcelo Kaique Ferreira Polieri</t>
  </si>
  <si>
    <t>Márcio José Naloto Venâncio</t>
  </si>
  <si>
    <t>PEDRO EDUARDO LOURENA</t>
  </si>
  <si>
    <t>Roberto Ferezin Raposo</t>
  </si>
  <si>
    <t>Vinicius Ventura</t>
  </si>
  <si>
    <t>Wagner de Souza Rufino</t>
  </si>
  <si>
    <t>Wagner João da Silva</t>
  </si>
  <si>
    <t>WILLIAM SILVA DE OLIVEIRA</t>
  </si>
  <si>
    <t>Emílio Lazaro de Aquino</t>
  </si>
  <si>
    <t>Thiago dos Santos Costa</t>
  </si>
  <si>
    <t>Cario Themistocles Lima Ribeiro</t>
  </si>
  <si>
    <t>Fernando Antunes Pereira</t>
  </si>
  <si>
    <t>Guilherme Chagas Barbosa</t>
  </si>
  <si>
    <t>Ramonn Feitosa Santos</t>
  </si>
  <si>
    <t xml:space="preserve">Prova B1 </t>
  </si>
  <si>
    <t>Fernando Takaki</t>
  </si>
  <si>
    <t>Leticia Ferreira de Andrade</t>
  </si>
  <si>
    <t>Taciano José da Silva</t>
  </si>
  <si>
    <t>Valdir Antonio da Silva</t>
  </si>
  <si>
    <t>Alexandre Albuquerque</t>
  </si>
  <si>
    <t>André luis dos santos</t>
  </si>
  <si>
    <t>Antonio Petena Neto</t>
  </si>
  <si>
    <t>Bruno Loureiro</t>
  </si>
  <si>
    <t>Carlos José Alves de Moraes</t>
  </si>
  <si>
    <t>Claudio Giovan Droguett Cortez</t>
  </si>
  <si>
    <t>DANILO DOS SANTOS PINTO</t>
  </si>
  <si>
    <t>DAVI QUIRINO DA SILVA</t>
  </si>
  <si>
    <t>Flavio Mateus de Oliveira</t>
  </si>
  <si>
    <t>igo francis santos silva</t>
  </si>
  <si>
    <t>Jose Lindailson Bento da Silva</t>
  </si>
  <si>
    <t>Luan Vieira de Carvalho</t>
  </si>
  <si>
    <t>Marcelo da Rocha Silva</t>
  </si>
  <si>
    <t>Marcos de Oliveira Silva</t>
  </si>
  <si>
    <t>Piter Nishikawa Favorino</t>
  </si>
  <si>
    <t>Renato Soares da Cunha</t>
  </si>
  <si>
    <t>Didi Ribeiro da Silva</t>
  </si>
  <si>
    <t>William dos Santos França</t>
  </si>
  <si>
    <t>Manoel Terto Pereira Pastana</t>
  </si>
  <si>
    <t>Thalison de Oliveira Guimarães</t>
  </si>
  <si>
    <t>Francisco das Chagas Sousa Silva</t>
  </si>
  <si>
    <t>Anderson dos Reis Fernandes</t>
  </si>
  <si>
    <t xml:space="preserve">André Aparecido Rodrigues </t>
  </si>
  <si>
    <t>Felipe Ferro de Morais</t>
  </si>
  <si>
    <t>Kleber Del Grego</t>
  </si>
  <si>
    <t>Uldene Ferreira dos Santos</t>
  </si>
  <si>
    <t>Participação Lab 1</t>
  </si>
  <si>
    <t>Relatório</t>
  </si>
  <si>
    <t xml:space="preserve">Participação Lab. 2 </t>
  </si>
  <si>
    <t xml:space="preserve">Relatório </t>
  </si>
  <si>
    <t>ATPS</t>
  </si>
  <si>
    <t>Jerônimo Miguel de Morais</t>
  </si>
  <si>
    <t>Adail Moreira Dias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</si>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</sst>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  <font>
      <sz val="10"/>
      <color rgb="FF000000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1"/>
      <name val="Verdana"/>
      <family val="2"/>
    </font>
    <font>
      <sz val="11"/>
      <color rgb="FFFF0000"/>
      <name val="Calibri"/>
      <family val="2"/>
    </font>
    <font>
      <sz val="8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2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/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/>
    <xf numFmtId="0" fontId="4" fillId="4" borderId="1" xfId="0" applyFont="1" applyFill="1" applyBorder="1" applyAlignment="1">
      <alignment vertical="top" wrapText="1"/>
    </xf>
    <xf numFmtId="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3" fillId="4" borderId="0" xfId="0" applyNumberFormat="1" applyFont="1" applyFill="1" applyAlignment="1">
      <alignment vertical="top" wrapText="1"/>
    </xf>
    <xf numFmtId="0" fontId="3" fillId="4" borderId="0" xfId="0" applyFont="1" applyFill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  <xf numFmtId="0" fontId="6" fillId="5" borderId="1" xfId="0" applyFont="1" applyFill="1" applyBorder="1" applyAlignment="1">
      <alignment horizontal="left" vertical="center" wrapText="1"/>
    </xf>
    <xf numFmtId="0" fontId="1" fillId="3" borderId="5" xfId="0" applyNumberFormat="1" applyFont="1" applyFill="1" applyBorder="1" applyAlignment="1"/>
    <xf numFmtId="0" fontId="5" fillId="4" borderId="1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top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top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1" fillId="3" borderId="5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justify" vertical="center" wrapText="1"/>
    </xf>
    <xf numFmtId="2" fontId="1" fillId="2" borderId="2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8" fillId="3" borderId="1" xfId="0" applyNumberFormat="1" applyFont="1" applyFill="1" applyBorder="1" applyAlignment="1"/>
    <xf numFmtId="4" fontId="9" fillId="2" borderId="2" xfId="0" applyNumberFormat="1" applyFont="1" applyFill="1" applyBorder="1" applyAlignment="1">
      <alignment horizontal="center"/>
    </xf>
    <xf numFmtId="0" fontId="10" fillId="3" borderId="1" xfId="0" applyNumberFormat="1" applyFont="1" applyFill="1" applyBorder="1" applyAlignment="1"/>
    <xf numFmtId="0" fontId="1" fillId="0" borderId="5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" fontId="1" fillId="2" borderId="0" xfId="0" applyNumberFormat="1" applyFont="1" applyFill="1" applyBorder="1" applyAlignment="1">
      <alignment horizontal="center"/>
    </xf>
    <xf numFmtId="0" fontId="1" fillId="4" borderId="5" xfId="0" applyNumberFormat="1" applyFont="1" applyFill="1" applyBorder="1" applyAlignment="1"/>
    <xf numFmtId="0" fontId="8" fillId="4" borderId="1" xfId="0" applyFont="1" applyFill="1" applyBorder="1" applyAlignment="1">
      <alignment vertical="top" wrapText="1"/>
    </xf>
    <xf numFmtId="4" fontId="3" fillId="2" borderId="0" xfId="0" applyNumberFormat="1" applyFont="1" applyFill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0" fillId="4" borderId="0" xfId="0" applyFont="1" applyFill="1" applyAlignment="1">
      <alignment vertical="top" wrapText="1"/>
    </xf>
    <xf numFmtId="0" fontId="8" fillId="3" borderId="5" xfId="0" applyNumberFormat="1" applyFont="1" applyFill="1" applyBorder="1" applyAlignment="1">
      <alignment horizontal="right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8" fillId="3" borderId="5" xfId="0" applyNumberFormat="1" applyFont="1" applyFill="1" applyBorder="1" applyAlignment="1"/>
    <xf numFmtId="4" fontId="10" fillId="2" borderId="2" xfId="0" applyNumberFormat="1" applyFont="1" applyFill="1" applyBorder="1" applyAlignment="1">
      <alignment horizontal="center"/>
    </xf>
    <xf numFmtId="4" fontId="1" fillId="4" borderId="0" xfId="0" applyNumberFormat="1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top" wrapText="1"/>
    </xf>
    <xf numFmtId="4" fontId="1" fillId="2" borderId="0" xfId="0" applyNumberFormat="1" applyFont="1" applyFill="1" applyAlignment="1">
      <alignment horizontal="center" vertical="top" wrapText="1"/>
    </xf>
    <xf numFmtId="4" fontId="4" fillId="0" borderId="1" xfId="0" applyNumberFormat="1" applyFont="1" applyBorder="1" applyAlignment="1">
      <alignment vertical="top" wrapText="1"/>
    </xf>
    <xf numFmtId="4" fontId="10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12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41"/>
  <sheetViews>
    <sheetView topLeftCell="B16" workbookViewId="0">
      <selection activeCell="I21" sqref="I21"/>
    </sheetView>
  </sheetViews>
  <sheetFormatPr defaultColWidth="6.59765625" defaultRowHeight="15" x14ac:dyDescent="0.2"/>
  <cols>
    <col min="1" max="1" width="5.8984375" style="1" customWidth="1"/>
    <col min="2" max="2" width="4.59765625" style="1" customWidth="1"/>
    <col min="3" max="3" width="9.09765625" style="1" customWidth="1"/>
    <col min="4" max="4" width="27.296875" style="1" customWidth="1"/>
    <col min="5" max="5" width="8.59765625" style="15" customWidth="1"/>
    <col min="6" max="6" width="8.09765625" style="15" customWidth="1"/>
    <col min="7" max="7" width="13.59765625" style="11" customWidth="1"/>
    <col min="8" max="8" width="6.59765625" style="11" customWidth="1"/>
    <col min="9" max="9" width="13" style="11" customWidth="1"/>
    <col min="10" max="10" width="9.09765625" style="1" customWidth="1"/>
    <col min="11" max="11" width="9.09765625" style="15" customWidth="1"/>
    <col min="12" max="14" width="6" style="1" customWidth="1"/>
    <col min="15" max="15" width="5.3984375" style="1" customWidth="1"/>
    <col min="16" max="17" width="6.59765625" style="15" customWidth="1"/>
    <col min="18" max="250" width="6.59765625" style="1" customWidth="1"/>
    <col min="251" max="16384" width="6.59765625" style="2"/>
  </cols>
  <sheetData>
    <row r="1" spans="1:253" ht="33.75" customHeight="1" x14ac:dyDescent="0.2">
      <c r="A1" s="3" t="s">
        <v>5</v>
      </c>
      <c r="B1" s="3" t="s">
        <v>0</v>
      </c>
      <c r="C1" s="28" t="s">
        <v>6</v>
      </c>
      <c r="D1" s="28" t="s">
        <v>1</v>
      </c>
      <c r="E1" s="14" t="s">
        <v>50</v>
      </c>
      <c r="F1" s="14" t="s">
        <v>35</v>
      </c>
      <c r="G1" s="16" t="s">
        <v>132</v>
      </c>
      <c r="H1" s="16" t="s">
        <v>133</v>
      </c>
      <c r="I1" s="16" t="s">
        <v>134</v>
      </c>
      <c r="J1" s="3" t="s">
        <v>135</v>
      </c>
      <c r="K1" s="14" t="s">
        <v>136</v>
      </c>
      <c r="L1" s="3" t="s">
        <v>36</v>
      </c>
      <c r="M1" s="3" t="s">
        <v>37</v>
      </c>
      <c r="N1" s="3" t="s">
        <v>38</v>
      </c>
      <c r="O1" s="3" t="s">
        <v>39</v>
      </c>
      <c r="P1" s="14" t="s">
        <v>4</v>
      </c>
      <c r="Q1" s="14" t="s">
        <v>51</v>
      </c>
      <c r="R1" s="4" t="s">
        <v>3</v>
      </c>
    </row>
    <row r="2" spans="1:253" s="12" customFormat="1" ht="15" customHeight="1" x14ac:dyDescent="0.25">
      <c r="A2" s="8"/>
      <c r="B2" s="37">
        <v>1</v>
      </c>
      <c r="C2" s="38">
        <v>9911154415</v>
      </c>
      <c r="D2" s="38" t="s">
        <v>52</v>
      </c>
      <c r="E2" s="39">
        <v>6.18</v>
      </c>
      <c r="F2" s="40">
        <f>E2</f>
        <v>6.18</v>
      </c>
      <c r="G2" s="9">
        <v>0.5</v>
      </c>
      <c r="H2" s="9">
        <v>0.9</v>
      </c>
      <c r="I2" s="9">
        <v>0.5</v>
      </c>
      <c r="J2" s="71" t="s">
        <v>139</v>
      </c>
      <c r="K2" s="7">
        <f>SUM(G2:J2)</f>
        <v>1.9</v>
      </c>
      <c r="L2" s="9"/>
      <c r="M2" s="9"/>
      <c r="N2" s="9"/>
      <c r="O2" s="9"/>
      <c r="P2" s="7">
        <f>SUM(K2:O2)</f>
        <v>1.9</v>
      </c>
      <c r="Q2" s="7"/>
      <c r="R2" s="10">
        <f>(0.4*F2)+(0.6*P2)</f>
        <v>3.6120000000000001</v>
      </c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</row>
    <row r="3" spans="1:253" ht="15" customHeight="1" x14ac:dyDescent="0.25">
      <c r="A3" s="8"/>
      <c r="B3" s="26">
        <v>2</v>
      </c>
      <c r="C3" s="41">
        <v>8831400689</v>
      </c>
      <c r="D3" s="41" t="s">
        <v>53</v>
      </c>
      <c r="E3" s="7">
        <v>6.8</v>
      </c>
      <c r="F3" s="40">
        <f t="shared" ref="F3:F22" si="0">E3</f>
        <v>6.8</v>
      </c>
      <c r="G3" s="9">
        <v>0.5</v>
      </c>
      <c r="H3" s="9">
        <v>0.85</v>
      </c>
      <c r="I3" s="71" t="s">
        <v>139</v>
      </c>
      <c r="J3" s="71" t="s">
        <v>139</v>
      </c>
      <c r="K3" s="7">
        <f t="shared" ref="K3:K40" si="1">SUM(G3:J3)</f>
        <v>1.35</v>
      </c>
      <c r="L3" s="9"/>
      <c r="M3" s="9"/>
      <c r="N3" s="9"/>
      <c r="O3" s="9"/>
      <c r="P3" s="7">
        <f t="shared" ref="P3:P24" si="2">SUM(K3:O3)</f>
        <v>1.35</v>
      </c>
      <c r="Q3" s="7"/>
      <c r="R3" s="10">
        <f>(0.4*F3)+(0.6*P3)</f>
        <v>3.5300000000000002</v>
      </c>
    </row>
    <row r="4" spans="1:253" ht="15" customHeight="1" x14ac:dyDescent="0.25">
      <c r="A4" s="8"/>
      <c r="B4" s="37">
        <v>3</v>
      </c>
      <c r="C4" s="38">
        <v>9911156059</v>
      </c>
      <c r="D4" s="38" t="s">
        <v>54</v>
      </c>
      <c r="E4" s="39">
        <v>6.1</v>
      </c>
      <c r="F4" s="40">
        <f t="shared" si="0"/>
        <v>6.1</v>
      </c>
      <c r="G4" s="71" t="s">
        <v>139</v>
      </c>
      <c r="H4" s="71" t="s">
        <v>139</v>
      </c>
      <c r="I4" s="71" t="s">
        <v>139</v>
      </c>
      <c r="J4" s="71" t="s">
        <v>139</v>
      </c>
      <c r="K4" s="7">
        <f t="shared" si="1"/>
        <v>0</v>
      </c>
      <c r="L4" s="9"/>
      <c r="M4" s="9"/>
      <c r="N4" s="9"/>
      <c r="O4" s="9"/>
      <c r="P4" s="7">
        <f t="shared" si="2"/>
        <v>0</v>
      </c>
      <c r="Q4" s="7"/>
      <c r="R4" s="10">
        <f>(0.4*F4)+(0.6*P4)</f>
        <v>2.44</v>
      </c>
    </row>
    <row r="5" spans="1:253" ht="15" customHeight="1" x14ac:dyDescent="0.25">
      <c r="A5" s="8"/>
      <c r="B5" s="37">
        <v>4</v>
      </c>
      <c r="C5" s="38">
        <v>1299107082</v>
      </c>
      <c r="D5" s="38" t="s">
        <v>55</v>
      </c>
      <c r="E5" s="39">
        <v>8.25</v>
      </c>
      <c r="F5" s="40">
        <f t="shared" si="0"/>
        <v>8.25</v>
      </c>
      <c r="G5" s="9">
        <v>0.5</v>
      </c>
      <c r="H5" s="9">
        <v>0.95</v>
      </c>
      <c r="I5" s="9">
        <v>0.5</v>
      </c>
      <c r="J5" s="6">
        <v>1</v>
      </c>
      <c r="K5" s="7">
        <f t="shared" si="1"/>
        <v>2.95</v>
      </c>
      <c r="L5" s="9"/>
      <c r="M5" s="9"/>
      <c r="N5" s="9"/>
      <c r="O5" s="9"/>
      <c r="P5" s="7">
        <f t="shared" si="2"/>
        <v>2.95</v>
      </c>
      <c r="Q5" s="7"/>
      <c r="R5" s="10">
        <f>(0.4*F5)+(0.6*P5)</f>
        <v>5.07</v>
      </c>
    </row>
    <row r="6" spans="1:253" ht="15" customHeight="1" x14ac:dyDescent="0.25">
      <c r="A6" s="8"/>
      <c r="B6" s="26">
        <v>5</v>
      </c>
      <c r="C6" s="38">
        <v>8799004397</v>
      </c>
      <c r="D6" s="38" t="s">
        <v>97</v>
      </c>
      <c r="E6" s="39"/>
      <c r="F6" s="40"/>
      <c r="G6" s="71" t="s">
        <v>139</v>
      </c>
      <c r="H6" s="71" t="s">
        <v>139</v>
      </c>
      <c r="I6" s="71" t="s">
        <v>139</v>
      </c>
      <c r="J6" s="71" t="s">
        <v>139</v>
      </c>
      <c r="K6" s="7">
        <f t="shared" si="1"/>
        <v>0</v>
      </c>
      <c r="L6" s="9"/>
      <c r="M6" s="9"/>
      <c r="N6" s="9"/>
      <c r="O6" s="9"/>
      <c r="P6" s="7">
        <f t="shared" si="2"/>
        <v>0</v>
      </c>
      <c r="Q6" s="7"/>
      <c r="R6" s="10">
        <f>(0.4*F6)+(0.6*P6)</f>
        <v>0</v>
      </c>
    </row>
    <row r="7" spans="1:253" ht="15" customHeight="1" x14ac:dyDescent="0.25">
      <c r="A7" s="8"/>
      <c r="B7" s="37">
        <v>6</v>
      </c>
      <c r="C7" s="43">
        <v>2734331849</v>
      </c>
      <c r="D7" s="43" t="s">
        <v>56</v>
      </c>
      <c r="E7" s="7">
        <v>6.85</v>
      </c>
      <c r="F7" s="40">
        <f t="shared" si="0"/>
        <v>6.85</v>
      </c>
      <c r="G7" s="9">
        <v>0.5</v>
      </c>
      <c r="H7" s="9">
        <v>0.85</v>
      </c>
      <c r="I7" s="9">
        <v>0.5</v>
      </c>
      <c r="J7" s="6">
        <v>1</v>
      </c>
      <c r="K7" s="7">
        <f t="shared" si="1"/>
        <v>2.85</v>
      </c>
      <c r="L7" s="9"/>
      <c r="M7" s="9"/>
      <c r="N7" s="9"/>
      <c r="O7" s="9"/>
      <c r="P7" s="7">
        <f t="shared" si="2"/>
        <v>2.85</v>
      </c>
      <c r="Q7" s="7"/>
      <c r="R7" s="10">
        <f>(0.4*F7)+(0.6*P7)</f>
        <v>4.45</v>
      </c>
    </row>
    <row r="8" spans="1:253" ht="15" customHeight="1" x14ac:dyDescent="0.25">
      <c r="A8" s="8"/>
      <c r="B8" s="37">
        <v>7</v>
      </c>
      <c r="C8" s="43">
        <v>1299773454</v>
      </c>
      <c r="D8" s="43" t="s">
        <v>57</v>
      </c>
      <c r="E8" s="44"/>
      <c r="F8" s="40"/>
      <c r="G8" s="71" t="s">
        <v>139</v>
      </c>
      <c r="H8" s="71" t="s">
        <v>139</v>
      </c>
      <c r="I8" s="71" t="s">
        <v>139</v>
      </c>
      <c r="J8" s="71" t="s">
        <v>139</v>
      </c>
      <c r="K8" s="7">
        <f t="shared" si="1"/>
        <v>0</v>
      </c>
      <c r="L8" s="9"/>
      <c r="M8" s="9"/>
      <c r="N8" s="9"/>
      <c r="O8" s="9"/>
      <c r="P8" s="7">
        <f t="shared" si="2"/>
        <v>0</v>
      </c>
      <c r="Q8" s="7"/>
      <c r="R8" s="10">
        <f>(0.4*F8)+(0.6*P8)</f>
        <v>0</v>
      </c>
    </row>
    <row r="9" spans="1:253" ht="15" customHeight="1" x14ac:dyDescent="0.25">
      <c r="A9" s="8"/>
      <c r="B9" s="26">
        <v>8</v>
      </c>
      <c r="C9" s="38">
        <v>9911156828</v>
      </c>
      <c r="D9" s="38" t="s">
        <v>58</v>
      </c>
      <c r="E9" s="39">
        <v>6.18</v>
      </c>
      <c r="F9" s="40">
        <f t="shared" si="0"/>
        <v>6.18</v>
      </c>
      <c r="G9" s="9">
        <v>0.5</v>
      </c>
      <c r="H9" s="9">
        <v>0.9</v>
      </c>
      <c r="I9" s="9">
        <v>0.5</v>
      </c>
      <c r="J9" s="71" t="s">
        <v>139</v>
      </c>
      <c r="K9" s="7">
        <f t="shared" si="1"/>
        <v>1.9</v>
      </c>
      <c r="L9" s="9"/>
      <c r="M9" s="9"/>
      <c r="N9" s="9"/>
      <c r="O9" s="9"/>
      <c r="P9" s="7">
        <f t="shared" si="2"/>
        <v>1.9</v>
      </c>
      <c r="Q9" s="7"/>
      <c r="R9" s="10">
        <f>(0.4*F9)+(0.6*P9)</f>
        <v>3.6120000000000001</v>
      </c>
    </row>
    <row r="10" spans="1:253" ht="15" customHeight="1" x14ac:dyDescent="0.25">
      <c r="A10" s="8"/>
      <c r="B10" s="26">
        <v>9</v>
      </c>
      <c r="C10" s="42">
        <v>8060815715</v>
      </c>
      <c r="D10" s="42" t="s">
        <v>59</v>
      </c>
      <c r="E10" s="17"/>
      <c r="F10" s="40"/>
      <c r="G10" s="71" t="s">
        <v>139</v>
      </c>
      <c r="H10" s="71" t="s">
        <v>139</v>
      </c>
      <c r="I10" s="71" t="s">
        <v>139</v>
      </c>
      <c r="J10" s="71" t="s">
        <v>139</v>
      </c>
      <c r="K10" s="7">
        <f t="shared" si="1"/>
        <v>0</v>
      </c>
      <c r="L10" s="9"/>
      <c r="M10" s="9"/>
      <c r="N10" s="9"/>
      <c r="O10" s="9"/>
      <c r="P10" s="7">
        <f t="shared" si="2"/>
        <v>0</v>
      </c>
      <c r="Q10" s="7"/>
      <c r="R10" s="10">
        <f>(0.4*F10)+(0.6*P10)</f>
        <v>0</v>
      </c>
    </row>
    <row r="11" spans="1:253" ht="15" customHeight="1" x14ac:dyDescent="0.25">
      <c r="A11" s="8"/>
      <c r="B11" s="37">
        <v>10</v>
      </c>
      <c r="C11" s="38">
        <v>1299143442</v>
      </c>
      <c r="D11" s="38" t="s">
        <v>98</v>
      </c>
      <c r="E11" s="39">
        <v>6.1</v>
      </c>
      <c r="F11" s="40">
        <f t="shared" si="0"/>
        <v>6.1</v>
      </c>
      <c r="G11" s="9">
        <v>0.5</v>
      </c>
      <c r="H11" s="9">
        <v>1</v>
      </c>
      <c r="I11" s="9">
        <v>0.5</v>
      </c>
      <c r="J11" s="6">
        <v>1</v>
      </c>
      <c r="K11" s="7">
        <f t="shared" si="1"/>
        <v>3</v>
      </c>
      <c r="L11" s="9"/>
      <c r="M11" s="9"/>
      <c r="N11" s="9"/>
      <c r="O11" s="9"/>
      <c r="P11" s="7">
        <f t="shared" si="2"/>
        <v>3</v>
      </c>
      <c r="Q11" s="7"/>
      <c r="R11" s="10">
        <f>(0.4*F11)+(0.6*P11)</f>
        <v>4.24</v>
      </c>
    </row>
    <row r="12" spans="1:253" s="12" customFormat="1" ht="15" customHeight="1" x14ac:dyDescent="0.25">
      <c r="A12" s="8"/>
      <c r="B12" s="59">
        <v>11</v>
      </c>
      <c r="C12" s="60">
        <v>5669148021</v>
      </c>
      <c r="D12" s="61" t="s">
        <v>126</v>
      </c>
      <c r="E12" s="39">
        <v>8.93</v>
      </c>
      <c r="F12" s="40">
        <f t="shared" si="0"/>
        <v>8.93</v>
      </c>
      <c r="G12" s="9">
        <v>0.5</v>
      </c>
      <c r="H12" s="9">
        <v>0.9</v>
      </c>
      <c r="I12" s="9">
        <v>0.5</v>
      </c>
      <c r="J12" s="71" t="s">
        <v>139</v>
      </c>
      <c r="K12" s="7">
        <f t="shared" si="1"/>
        <v>1.9</v>
      </c>
      <c r="L12" s="9"/>
      <c r="M12" s="9"/>
      <c r="N12" s="9"/>
      <c r="O12" s="9"/>
      <c r="P12" s="7">
        <f t="shared" si="2"/>
        <v>1.9</v>
      </c>
      <c r="Q12" s="7"/>
      <c r="R12" s="10">
        <f>(0.4*F12)+(0.6*P12)</f>
        <v>4.7119999999999997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</row>
    <row r="13" spans="1:253" ht="15" customHeight="1" x14ac:dyDescent="0.25">
      <c r="A13" s="45"/>
      <c r="B13" s="26">
        <v>12</v>
      </c>
      <c r="C13" s="41">
        <v>5090704522</v>
      </c>
      <c r="D13" s="41" t="s">
        <v>60</v>
      </c>
      <c r="E13" s="17"/>
      <c r="F13" s="40"/>
      <c r="G13" s="71" t="s">
        <v>139</v>
      </c>
      <c r="H13" s="71" t="s">
        <v>139</v>
      </c>
      <c r="I13" s="71" t="s">
        <v>139</v>
      </c>
      <c r="J13" s="71" t="s">
        <v>139</v>
      </c>
      <c r="K13" s="7">
        <f t="shared" si="1"/>
        <v>0</v>
      </c>
      <c r="L13" s="9"/>
      <c r="M13" s="9"/>
      <c r="N13" s="9"/>
      <c r="O13" s="9"/>
      <c r="P13" s="7">
        <f t="shared" si="2"/>
        <v>0</v>
      </c>
      <c r="Q13" s="7"/>
      <c r="R13" s="10">
        <f>(0.4*F13)+(0.6*P13)</f>
        <v>0</v>
      </c>
    </row>
    <row r="14" spans="1:253" ht="15" customHeight="1" x14ac:dyDescent="0.25">
      <c r="A14" s="45"/>
      <c r="B14" s="26">
        <v>13</v>
      </c>
      <c r="C14" s="41">
        <v>1839633497</v>
      </c>
      <c r="D14" s="41" t="s">
        <v>99</v>
      </c>
      <c r="E14" s="17">
        <v>9.75</v>
      </c>
      <c r="F14" s="40">
        <f t="shared" si="0"/>
        <v>9.75</v>
      </c>
      <c r="G14" s="9">
        <v>0.5</v>
      </c>
      <c r="H14" s="9">
        <v>0.95</v>
      </c>
      <c r="I14" s="71" t="s">
        <v>139</v>
      </c>
      <c r="J14" s="71" t="s">
        <v>139</v>
      </c>
      <c r="K14" s="7">
        <f t="shared" si="1"/>
        <v>1.45</v>
      </c>
      <c r="L14" s="9"/>
      <c r="M14" s="9"/>
      <c r="N14" s="9"/>
      <c r="O14" s="9"/>
      <c r="P14" s="7">
        <f t="shared" si="2"/>
        <v>1.45</v>
      </c>
      <c r="Q14" s="7"/>
      <c r="R14" s="10">
        <f>(0.4*F14)+(0.6*P14)</f>
        <v>4.7700000000000005</v>
      </c>
    </row>
    <row r="15" spans="1:253" s="12" customFormat="1" ht="15" customHeight="1" x14ac:dyDescent="0.25">
      <c r="A15" s="8"/>
      <c r="B15" s="62">
        <v>39</v>
      </c>
      <c r="C15" s="60">
        <v>6442297203</v>
      </c>
      <c r="D15" s="61" t="s">
        <v>130</v>
      </c>
      <c r="E15" s="17">
        <v>8</v>
      </c>
      <c r="F15" s="7">
        <f>E15</f>
        <v>8</v>
      </c>
      <c r="G15" s="71" t="s">
        <v>139</v>
      </c>
      <c r="H15" s="71" t="s">
        <v>139</v>
      </c>
      <c r="I15" s="9">
        <v>0.5</v>
      </c>
      <c r="J15" s="6"/>
      <c r="K15" s="7">
        <f t="shared" si="1"/>
        <v>0.5</v>
      </c>
      <c r="L15" s="9"/>
      <c r="M15" s="9"/>
      <c r="N15" s="9"/>
      <c r="O15" s="9"/>
      <c r="P15" s="7">
        <f t="shared" si="2"/>
        <v>0.5</v>
      </c>
      <c r="Q15" s="7"/>
      <c r="R15" s="10">
        <f>F15*0.4+P15*0.6</f>
        <v>3.5</v>
      </c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</row>
    <row r="16" spans="1:253" ht="15" customHeight="1" x14ac:dyDescent="0.25">
      <c r="A16" s="8"/>
      <c r="B16" s="59">
        <v>14</v>
      </c>
      <c r="C16" s="38">
        <v>9911149636</v>
      </c>
      <c r="D16" s="38" t="s">
        <v>61</v>
      </c>
      <c r="E16" s="39">
        <v>5.35</v>
      </c>
      <c r="F16" s="40">
        <f t="shared" si="0"/>
        <v>5.35</v>
      </c>
      <c r="G16" s="9">
        <v>0.5</v>
      </c>
      <c r="H16" s="9">
        <v>0.9</v>
      </c>
      <c r="I16" s="9">
        <v>0.5</v>
      </c>
      <c r="J16" s="71" t="s">
        <v>139</v>
      </c>
      <c r="K16" s="7">
        <f t="shared" si="1"/>
        <v>1.9</v>
      </c>
      <c r="L16" s="9"/>
      <c r="M16" s="9"/>
      <c r="N16" s="9"/>
      <c r="O16" s="9"/>
      <c r="P16" s="7">
        <f t="shared" si="2"/>
        <v>1.9</v>
      </c>
      <c r="Q16" s="7"/>
      <c r="R16" s="10">
        <f>(0.4*F16)+(0.6*P16)</f>
        <v>3.2800000000000002</v>
      </c>
    </row>
    <row r="17" spans="1:250" ht="15" customHeight="1" x14ac:dyDescent="0.25">
      <c r="A17" s="8"/>
      <c r="B17" s="37">
        <v>15</v>
      </c>
      <c r="C17" s="38">
        <v>9934547145</v>
      </c>
      <c r="D17" s="38" t="s">
        <v>62</v>
      </c>
      <c r="E17" s="39">
        <v>7.15</v>
      </c>
      <c r="F17" s="40">
        <f t="shared" si="0"/>
        <v>7.15</v>
      </c>
      <c r="G17" s="9">
        <v>0.5</v>
      </c>
      <c r="H17" s="9">
        <v>0.9</v>
      </c>
      <c r="I17" s="9">
        <v>0.5</v>
      </c>
      <c r="J17" s="71" t="s">
        <v>139</v>
      </c>
      <c r="K17" s="7">
        <f t="shared" si="1"/>
        <v>1.9</v>
      </c>
      <c r="L17" s="9"/>
      <c r="M17" s="9"/>
      <c r="N17" s="9"/>
      <c r="O17" s="9"/>
      <c r="P17" s="7">
        <f t="shared" si="2"/>
        <v>1.9</v>
      </c>
      <c r="Q17" s="7"/>
      <c r="R17" s="10">
        <f>(0.4*F17)+(0.6*P17)</f>
        <v>4</v>
      </c>
    </row>
    <row r="18" spans="1:250" ht="15" customHeight="1" x14ac:dyDescent="0.25">
      <c r="A18" s="8"/>
      <c r="B18" s="26">
        <v>16</v>
      </c>
      <c r="C18" s="38">
        <v>2300000442</v>
      </c>
      <c r="D18" s="38" t="s">
        <v>124</v>
      </c>
      <c r="E18" s="39">
        <v>5.8</v>
      </c>
      <c r="F18" s="40">
        <f t="shared" si="0"/>
        <v>5.8</v>
      </c>
      <c r="G18" s="9">
        <v>0.5</v>
      </c>
      <c r="H18" s="9">
        <v>0.8</v>
      </c>
      <c r="I18" s="9">
        <v>0.5</v>
      </c>
      <c r="J18" s="9">
        <v>1</v>
      </c>
      <c r="K18" s="7">
        <f t="shared" si="1"/>
        <v>2.8</v>
      </c>
      <c r="L18" s="9"/>
      <c r="M18" s="9"/>
      <c r="N18" s="9"/>
      <c r="O18" s="9"/>
      <c r="P18" s="7">
        <f t="shared" si="2"/>
        <v>2.8</v>
      </c>
      <c r="Q18" s="7"/>
      <c r="R18" s="10">
        <f>(0.4*F18)+(0.6*P18)</f>
        <v>4</v>
      </c>
    </row>
    <row r="19" spans="1:250" ht="15" customHeight="1" x14ac:dyDescent="0.25">
      <c r="A19" s="45"/>
      <c r="B19" s="26">
        <v>17</v>
      </c>
      <c r="C19" s="41">
        <v>1583971214</v>
      </c>
      <c r="D19" s="41" t="s">
        <v>63</v>
      </c>
      <c r="E19" s="17">
        <v>6.6</v>
      </c>
      <c r="F19" s="40">
        <f t="shared" si="0"/>
        <v>6.6</v>
      </c>
      <c r="G19" s="9">
        <v>0.5</v>
      </c>
      <c r="H19" s="9">
        <v>0.9</v>
      </c>
      <c r="I19" s="9">
        <v>0.5</v>
      </c>
      <c r="J19" s="71" t="s">
        <v>139</v>
      </c>
      <c r="K19" s="7">
        <f t="shared" si="1"/>
        <v>1.9</v>
      </c>
      <c r="L19" s="9"/>
      <c r="M19" s="9"/>
      <c r="N19" s="9"/>
      <c r="O19" s="9"/>
      <c r="P19" s="7">
        <f t="shared" si="2"/>
        <v>1.9</v>
      </c>
      <c r="Q19" s="7"/>
      <c r="R19" s="10">
        <f>(0.4*F19)+(0.6*P19)</f>
        <v>3.7800000000000002</v>
      </c>
    </row>
    <row r="20" spans="1:250" s="12" customFormat="1" ht="15" customHeight="1" x14ac:dyDescent="0.25">
      <c r="A20" s="8"/>
      <c r="B20" s="37">
        <v>18</v>
      </c>
      <c r="C20" s="53">
        <v>5656958365</v>
      </c>
      <c r="D20" s="42" t="s">
        <v>100</v>
      </c>
      <c r="E20" s="39">
        <v>5.93</v>
      </c>
      <c r="F20" s="40">
        <f t="shared" si="0"/>
        <v>5.93</v>
      </c>
      <c r="G20" s="9">
        <v>0.5</v>
      </c>
      <c r="H20" s="9">
        <v>0.9</v>
      </c>
      <c r="I20" s="9">
        <v>0.5</v>
      </c>
      <c r="J20" s="71" t="s">
        <v>139</v>
      </c>
      <c r="K20" s="7">
        <f t="shared" si="1"/>
        <v>1.9</v>
      </c>
      <c r="L20" s="9"/>
      <c r="M20" s="9"/>
      <c r="N20" s="9"/>
      <c r="O20" s="9"/>
      <c r="P20" s="7">
        <f t="shared" si="2"/>
        <v>1.9</v>
      </c>
      <c r="Q20" s="7"/>
      <c r="R20" s="10">
        <f>(0.4*F20)+(0.6*P20)</f>
        <v>3.5119999999999996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</row>
    <row r="21" spans="1:250" ht="15" customHeight="1" x14ac:dyDescent="0.25">
      <c r="A21" s="45"/>
      <c r="B21" s="37">
        <v>19</v>
      </c>
      <c r="C21" s="41">
        <v>5070654869</v>
      </c>
      <c r="D21" s="41" t="s">
        <v>64</v>
      </c>
      <c r="E21" s="17">
        <v>9.3000000000000007</v>
      </c>
      <c r="F21" s="40">
        <f t="shared" si="0"/>
        <v>9.3000000000000007</v>
      </c>
      <c r="G21" s="9">
        <v>0.5</v>
      </c>
      <c r="H21" s="9">
        <v>0.9</v>
      </c>
      <c r="I21" s="9">
        <v>0.5</v>
      </c>
      <c r="J21" s="71" t="s">
        <v>139</v>
      </c>
      <c r="K21" s="7">
        <f t="shared" si="1"/>
        <v>1.9</v>
      </c>
      <c r="L21" s="9"/>
      <c r="M21" s="9"/>
      <c r="N21" s="9"/>
      <c r="O21" s="9"/>
      <c r="P21" s="7">
        <f t="shared" si="2"/>
        <v>1.9</v>
      </c>
      <c r="Q21" s="7"/>
      <c r="R21" s="10">
        <f>(0.4*F21)+(0.6*P21)</f>
        <v>4.8600000000000003</v>
      </c>
    </row>
    <row r="22" spans="1:250" ht="15" customHeight="1" x14ac:dyDescent="0.25">
      <c r="A22" s="8"/>
      <c r="B22" s="26">
        <v>20</v>
      </c>
      <c r="C22" s="41">
        <v>9897521190</v>
      </c>
      <c r="D22" s="41" t="s">
        <v>65</v>
      </c>
      <c r="E22" s="7">
        <v>7.63</v>
      </c>
      <c r="F22" s="40">
        <f t="shared" si="0"/>
        <v>7.63</v>
      </c>
      <c r="G22" s="71" t="s">
        <v>139</v>
      </c>
      <c r="H22" s="71" t="s">
        <v>139</v>
      </c>
      <c r="I22" s="9">
        <v>0.5</v>
      </c>
      <c r="J22" s="71" t="s">
        <v>139</v>
      </c>
      <c r="K22" s="7">
        <f t="shared" si="1"/>
        <v>0.5</v>
      </c>
      <c r="L22" s="9"/>
      <c r="M22" s="9"/>
      <c r="N22" s="9"/>
      <c r="O22" s="9"/>
      <c r="P22" s="7">
        <f t="shared" si="2"/>
        <v>0.5</v>
      </c>
      <c r="Q22" s="7"/>
      <c r="R22" s="10">
        <f>(0.4*F22)+(0.6*P22)</f>
        <v>3.3519999999999999</v>
      </c>
    </row>
    <row r="23" spans="1:250" ht="15" customHeight="1" x14ac:dyDescent="0.25">
      <c r="A23" s="8"/>
      <c r="B23" s="26">
        <v>21</v>
      </c>
      <c r="C23" s="41">
        <v>8071784386</v>
      </c>
      <c r="D23" s="41" t="s">
        <v>96</v>
      </c>
      <c r="E23" s="7"/>
      <c r="F23" s="40"/>
      <c r="G23" s="71" t="s">
        <v>139</v>
      </c>
      <c r="H23" s="71" t="s">
        <v>139</v>
      </c>
      <c r="I23" s="71" t="s">
        <v>139</v>
      </c>
      <c r="J23" s="71" t="s">
        <v>139</v>
      </c>
      <c r="K23" s="7">
        <f t="shared" si="1"/>
        <v>0</v>
      </c>
      <c r="L23" s="9"/>
      <c r="M23" s="9"/>
      <c r="N23" s="9"/>
      <c r="O23" s="9"/>
      <c r="P23" s="7">
        <f t="shared" si="2"/>
        <v>0</v>
      </c>
      <c r="Q23" s="7"/>
      <c r="R23" s="10">
        <f>(0.4*F23)+(0.6*P23)</f>
        <v>0</v>
      </c>
    </row>
    <row r="24" spans="1:250" ht="15" customHeight="1" x14ac:dyDescent="0.25">
      <c r="A24" s="8"/>
      <c r="B24" s="37">
        <v>22</v>
      </c>
      <c r="C24" s="8">
        <v>8803333249</v>
      </c>
      <c r="D24" s="8" t="s">
        <v>66</v>
      </c>
      <c r="E24" s="7">
        <v>6.43</v>
      </c>
      <c r="F24" s="40">
        <f>E24</f>
        <v>6.43</v>
      </c>
      <c r="G24" s="9">
        <v>0.5</v>
      </c>
      <c r="H24" s="9">
        <v>0.9</v>
      </c>
      <c r="I24" s="9">
        <v>0.5</v>
      </c>
      <c r="J24" s="71" t="s">
        <v>139</v>
      </c>
      <c r="K24" s="7">
        <f t="shared" si="1"/>
        <v>1.9</v>
      </c>
      <c r="L24" s="65"/>
      <c r="M24" s="65"/>
      <c r="N24" s="65"/>
      <c r="O24" s="65"/>
      <c r="P24" s="66">
        <f t="shared" si="2"/>
        <v>1.9</v>
      </c>
      <c r="Q24" s="66"/>
      <c r="R24" s="10">
        <f>(0.4*F24)+(0.6*P24)</f>
        <v>3.7119999999999997</v>
      </c>
    </row>
    <row r="25" spans="1:250" s="12" customFormat="1" ht="15" customHeight="1" x14ac:dyDescent="0.25">
      <c r="A25" s="8"/>
      <c r="B25" s="37">
        <v>20</v>
      </c>
      <c r="C25" s="43">
        <v>5644124430</v>
      </c>
      <c r="D25" s="43" t="s">
        <v>67</v>
      </c>
      <c r="E25" s="7">
        <v>7.55</v>
      </c>
      <c r="F25" s="40">
        <f>E25</f>
        <v>7.55</v>
      </c>
      <c r="G25" s="9">
        <v>0.5</v>
      </c>
      <c r="H25" s="9">
        <v>0.85</v>
      </c>
      <c r="I25" s="9">
        <v>0.5</v>
      </c>
      <c r="J25" s="71" t="s">
        <v>139</v>
      </c>
      <c r="K25" s="7">
        <f t="shared" si="1"/>
        <v>1.85</v>
      </c>
      <c r="L25" s="9"/>
      <c r="M25" s="9"/>
      <c r="N25" s="9"/>
      <c r="O25" s="9"/>
      <c r="P25" s="9"/>
      <c r="Q25" s="9"/>
      <c r="R25" s="10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</row>
    <row r="26" spans="1:250" ht="15" customHeight="1" x14ac:dyDescent="0.25">
      <c r="A26" s="13"/>
      <c r="B26" s="46"/>
      <c r="C26" s="42"/>
      <c r="D26" s="1" t="s">
        <v>2</v>
      </c>
      <c r="E26" s="68">
        <f>AVERAGE(E2:E25)</f>
        <v>7.0989473684210527</v>
      </c>
      <c r="F26" s="69">
        <f>AVERAGE(F2:F25)</f>
        <v>7.0989473684210527</v>
      </c>
      <c r="G26" s="9"/>
      <c r="H26" s="9"/>
      <c r="I26" s="9"/>
      <c r="J26" s="6"/>
      <c r="K26" s="7">
        <f t="shared" si="1"/>
        <v>0</v>
      </c>
      <c r="L26" s="67"/>
      <c r="M26" s="67"/>
      <c r="N26" s="67"/>
      <c r="O26" s="67"/>
      <c r="P26" s="54"/>
      <c r="Q26" s="54"/>
      <c r="R26" s="47"/>
    </row>
    <row r="27" spans="1:250" ht="15" customHeight="1" x14ac:dyDescent="0.25">
      <c r="A27" s="5"/>
      <c r="B27" s="46"/>
      <c r="C27" s="48"/>
      <c r="D27" s="48"/>
      <c r="E27" s="17"/>
      <c r="F27" s="40"/>
      <c r="G27" s="9"/>
      <c r="H27" s="9"/>
      <c r="I27" s="9"/>
      <c r="J27" s="6"/>
      <c r="K27" s="7">
        <f t="shared" si="1"/>
        <v>0</v>
      </c>
      <c r="L27" s="6"/>
      <c r="M27" s="6"/>
      <c r="N27" s="6"/>
      <c r="O27" s="6"/>
      <c r="P27" s="7"/>
      <c r="Q27" s="7"/>
      <c r="R27" s="47"/>
    </row>
    <row r="28" spans="1:250" s="23" customFormat="1" ht="15" customHeight="1" x14ac:dyDescent="0.25">
      <c r="A28" s="5"/>
      <c r="B28" s="37"/>
      <c r="C28" s="48"/>
      <c r="D28" s="48"/>
      <c r="E28" s="17"/>
      <c r="F28" s="7"/>
      <c r="G28" s="9"/>
      <c r="H28" s="9"/>
      <c r="I28" s="9"/>
      <c r="J28" s="6"/>
      <c r="K28" s="7">
        <f t="shared" si="1"/>
        <v>0</v>
      </c>
      <c r="L28" s="6"/>
      <c r="M28" s="6"/>
      <c r="N28" s="6"/>
      <c r="O28" s="6"/>
      <c r="P28" s="7"/>
      <c r="Q28" s="7"/>
      <c r="R28" s="47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</row>
    <row r="29" spans="1:250" s="23" customFormat="1" ht="15" customHeight="1" x14ac:dyDescent="0.25">
      <c r="A29" s="5"/>
      <c r="B29" s="37"/>
      <c r="C29" s="48"/>
      <c r="D29" s="48"/>
      <c r="E29" s="17"/>
      <c r="F29" s="7"/>
      <c r="G29" s="9"/>
      <c r="H29" s="9"/>
      <c r="I29" s="9"/>
      <c r="J29" s="6"/>
      <c r="K29" s="7">
        <f t="shared" si="1"/>
        <v>0</v>
      </c>
      <c r="L29" s="6"/>
      <c r="M29" s="6"/>
      <c r="N29" s="6"/>
      <c r="O29" s="6"/>
      <c r="P29" s="7"/>
      <c r="Q29" s="7"/>
      <c r="R29" s="47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</row>
    <row r="30" spans="1:250" ht="15" customHeight="1" x14ac:dyDescent="0.25">
      <c r="A30" s="5"/>
      <c r="B30" s="46"/>
      <c r="C30" s="48"/>
      <c r="D30" s="48"/>
      <c r="E30" s="17"/>
      <c r="F30" s="7"/>
      <c r="G30" s="9"/>
      <c r="H30" s="9"/>
      <c r="I30" s="9"/>
      <c r="J30" s="6"/>
      <c r="K30" s="7">
        <f t="shared" si="1"/>
        <v>0</v>
      </c>
      <c r="L30" s="6"/>
      <c r="M30" s="6"/>
      <c r="N30" s="6"/>
      <c r="O30" s="6"/>
      <c r="P30" s="7"/>
      <c r="Q30" s="7"/>
      <c r="R30" s="47"/>
    </row>
    <row r="31" spans="1:250" x14ac:dyDescent="0.25">
      <c r="A31" s="5"/>
      <c r="B31" s="37"/>
      <c r="C31" s="48"/>
      <c r="D31" s="70">
        <f>H5</f>
        <v>0.95</v>
      </c>
      <c r="E31" s="17"/>
      <c r="F31" s="7"/>
      <c r="G31" s="9"/>
      <c r="H31" s="9"/>
      <c r="I31" s="9"/>
      <c r="J31" s="6"/>
      <c r="K31" s="7">
        <f t="shared" si="1"/>
        <v>0</v>
      </c>
      <c r="L31" s="6"/>
      <c r="M31" s="6"/>
      <c r="N31" s="6"/>
      <c r="O31" s="6"/>
      <c r="P31" s="7"/>
      <c r="Q31" s="7"/>
      <c r="R31" s="47"/>
    </row>
    <row r="32" spans="1:250" x14ac:dyDescent="0.25">
      <c r="A32" s="5"/>
      <c r="B32" s="37"/>
      <c r="C32" s="48"/>
      <c r="D32" s="48"/>
      <c r="E32" s="17"/>
      <c r="F32" s="7"/>
      <c r="G32" s="9"/>
      <c r="H32" s="9"/>
      <c r="I32" s="9"/>
      <c r="J32" s="6"/>
      <c r="K32" s="7">
        <f t="shared" si="1"/>
        <v>0</v>
      </c>
      <c r="L32" s="6"/>
      <c r="M32" s="6"/>
      <c r="N32" s="6"/>
      <c r="O32" s="6"/>
      <c r="P32" s="7"/>
      <c r="Q32" s="7"/>
      <c r="R32" s="47"/>
    </row>
    <row r="33" spans="1:18" ht="15" customHeight="1" x14ac:dyDescent="0.25">
      <c r="A33" s="5"/>
      <c r="B33" s="46"/>
      <c r="C33" s="48"/>
      <c r="D33" s="48"/>
      <c r="E33" s="17"/>
      <c r="F33" s="7"/>
      <c r="G33" s="9"/>
      <c r="H33" s="9"/>
      <c r="I33" s="9"/>
      <c r="J33" s="6"/>
      <c r="K33" s="7">
        <f t="shared" si="1"/>
        <v>0</v>
      </c>
      <c r="L33" s="6"/>
      <c r="M33" s="6"/>
      <c r="N33" s="6"/>
      <c r="O33" s="6"/>
      <c r="P33" s="7"/>
      <c r="Q33" s="7"/>
      <c r="R33" s="47"/>
    </row>
    <row r="34" spans="1:18" ht="15" customHeight="1" x14ac:dyDescent="0.25">
      <c r="A34" s="5"/>
      <c r="B34" s="37"/>
      <c r="C34" s="48"/>
      <c r="D34" s="48"/>
      <c r="E34" s="17"/>
      <c r="F34" s="7"/>
      <c r="G34" s="20"/>
      <c r="H34" s="20"/>
      <c r="I34" s="20"/>
      <c r="J34" s="20"/>
      <c r="K34" s="7">
        <f t="shared" si="1"/>
        <v>0</v>
      </c>
      <c r="L34" s="6"/>
      <c r="M34" s="6"/>
      <c r="N34" s="6"/>
      <c r="O34" s="6"/>
      <c r="P34" s="7"/>
      <c r="Q34" s="7"/>
      <c r="R34" s="47"/>
    </row>
    <row r="35" spans="1:18" x14ac:dyDescent="0.25">
      <c r="A35" s="5"/>
      <c r="B35" s="37"/>
      <c r="C35" s="48"/>
      <c r="D35" s="48"/>
      <c r="E35" s="17"/>
      <c r="F35" s="7"/>
      <c r="G35" s="20"/>
      <c r="H35" s="20"/>
      <c r="I35" s="20"/>
      <c r="J35" s="20"/>
      <c r="K35" s="7">
        <f t="shared" si="1"/>
        <v>0</v>
      </c>
      <c r="L35" s="6"/>
      <c r="M35" s="6"/>
      <c r="N35" s="6"/>
      <c r="O35" s="6"/>
      <c r="P35" s="7"/>
      <c r="Q35" s="7"/>
      <c r="R35" s="47"/>
    </row>
    <row r="36" spans="1:18" x14ac:dyDescent="0.25">
      <c r="A36" s="5"/>
      <c r="B36" s="46"/>
      <c r="C36" s="48"/>
      <c r="D36" s="48"/>
      <c r="E36" s="17"/>
      <c r="F36" s="7"/>
      <c r="G36" s="20"/>
      <c r="H36" s="20"/>
      <c r="I36" s="20"/>
      <c r="J36" s="20"/>
      <c r="K36" s="7">
        <f t="shared" si="1"/>
        <v>0</v>
      </c>
      <c r="L36" s="6"/>
      <c r="M36" s="6"/>
      <c r="N36" s="6"/>
      <c r="O36" s="6"/>
      <c r="P36" s="7"/>
      <c r="Q36" s="7"/>
      <c r="R36" s="10"/>
    </row>
    <row r="37" spans="1:18" x14ac:dyDescent="0.25">
      <c r="A37" s="13"/>
      <c r="B37" s="37"/>
      <c r="C37" s="42"/>
      <c r="D37" s="42"/>
      <c r="E37" s="17"/>
      <c r="F37" s="7"/>
      <c r="G37" s="20"/>
      <c r="H37" s="20"/>
      <c r="I37" s="20"/>
      <c r="J37" s="20"/>
      <c r="K37" s="7">
        <f t="shared" si="1"/>
        <v>0</v>
      </c>
      <c r="L37" s="9"/>
      <c r="M37" s="9"/>
      <c r="N37" s="9"/>
      <c r="O37" s="9"/>
      <c r="P37" s="7"/>
      <c r="Q37" s="49"/>
    </row>
    <row r="38" spans="1:18" x14ac:dyDescent="0.25">
      <c r="G38" s="20"/>
      <c r="H38" s="20"/>
      <c r="I38" s="20"/>
      <c r="J38" s="20"/>
      <c r="K38" s="7">
        <f t="shared" si="1"/>
        <v>0</v>
      </c>
    </row>
    <row r="39" spans="1:18" x14ac:dyDescent="0.25">
      <c r="G39" s="20"/>
      <c r="H39" s="20"/>
      <c r="I39" s="20"/>
      <c r="J39" s="20"/>
      <c r="K39" s="7">
        <f t="shared" si="1"/>
        <v>0</v>
      </c>
    </row>
    <row r="40" spans="1:18" x14ac:dyDescent="0.25">
      <c r="C40" s="1" t="s">
        <v>7</v>
      </c>
      <c r="D40" s="1" t="s">
        <v>8</v>
      </c>
      <c r="G40" s="20"/>
      <c r="H40" s="20"/>
      <c r="I40" s="20"/>
      <c r="J40" s="20"/>
      <c r="K40" s="7">
        <f t="shared" si="1"/>
        <v>0</v>
      </c>
    </row>
    <row r="41" spans="1:18" x14ac:dyDescent="0.2">
      <c r="D41" s="1" t="s">
        <v>9</v>
      </c>
    </row>
  </sheetData>
  <conditionalFormatting sqref="R16:R36">
    <cfRule type="cellIs" dxfId="11" priority="7" stopIfTrue="1" operator="greaterThanOrEqual">
      <formula>6</formula>
    </cfRule>
    <cfRule type="cellIs" dxfId="10" priority="8" stopIfTrue="1" operator="lessThan">
      <formula>6</formula>
    </cfRule>
  </conditionalFormatting>
  <conditionalFormatting sqref="R2:R14">
    <cfRule type="cellIs" dxfId="9" priority="9" stopIfTrue="1" operator="greaterThanOrEqual">
      <formula>6</formula>
    </cfRule>
    <cfRule type="cellIs" dxfId="8" priority="10" stopIfTrue="1" operator="lessThan">
      <formula>6</formula>
    </cfRule>
  </conditionalFormatting>
  <conditionalFormatting sqref="R15">
    <cfRule type="cellIs" dxfId="7" priority="1" stopIfTrue="1" operator="greaterThanOrEqual">
      <formula>6</formula>
    </cfRule>
    <cfRule type="cellIs" dxfId="6" priority="2" stopIfTrue="1" operator="lessThan">
      <formula>6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41"/>
  <sheetViews>
    <sheetView workbookViewId="0">
      <selection activeCell="L24" sqref="L24"/>
    </sheetView>
  </sheetViews>
  <sheetFormatPr defaultColWidth="6.59765625" defaultRowHeight="15" x14ac:dyDescent="0.2"/>
  <cols>
    <col min="1" max="1" width="5.8984375" style="1" customWidth="1"/>
    <col min="2" max="2" width="8.09765625" style="1" customWidth="1"/>
    <col min="3" max="3" width="8.19921875" style="1" customWidth="1"/>
    <col min="4" max="4" width="25.19921875" style="1" customWidth="1"/>
    <col min="5" max="5" width="8.09765625" style="15" customWidth="1"/>
    <col min="6" max="6" width="6.296875" style="15" customWidth="1"/>
    <col min="7" max="7" width="13.59765625" style="11" customWidth="1"/>
    <col min="8" max="8" width="6.59765625" style="11" customWidth="1"/>
    <col min="9" max="9" width="13" style="11" customWidth="1"/>
    <col min="10" max="10" width="9.09765625" style="1" customWidth="1"/>
    <col min="11" max="11" width="9.09765625" style="15" customWidth="1"/>
    <col min="12" max="12" width="9.09765625" style="1" customWidth="1"/>
    <col min="13" max="15" width="6.5" style="1" customWidth="1"/>
    <col min="16" max="17" width="6.59765625" style="15" customWidth="1"/>
    <col min="18" max="250" width="6.59765625" style="1" customWidth="1"/>
    <col min="251" max="16384" width="6.59765625" style="2"/>
  </cols>
  <sheetData>
    <row r="1" spans="1:250" ht="33.75" customHeight="1" x14ac:dyDescent="0.2">
      <c r="A1" s="3" t="s">
        <v>5</v>
      </c>
      <c r="B1" s="3" t="s">
        <v>0</v>
      </c>
      <c r="C1" s="28" t="s">
        <v>6</v>
      </c>
      <c r="D1" s="28" t="s">
        <v>1</v>
      </c>
      <c r="E1" s="14" t="s">
        <v>50</v>
      </c>
      <c r="F1" s="14" t="s">
        <v>35</v>
      </c>
      <c r="G1" s="16" t="s">
        <v>132</v>
      </c>
      <c r="H1" s="16" t="s">
        <v>133</v>
      </c>
      <c r="I1" s="16" t="s">
        <v>134</v>
      </c>
      <c r="J1" s="3" t="s">
        <v>135</v>
      </c>
      <c r="K1" s="14" t="s">
        <v>136</v>
      </c>
      <c r="L1" s="3" t="s">
        <v>36</v>
      </c>
      <c r="M1" s="3" t="s">
        <v>37</v>
      </c>
      <c r="N1" s="3" t="s">
        <v>38</v>
      </c>
      <c r="O1" s="3" t="s">
        <v>39</v>
      </c>
      <c r="P1" s="14" t="s">
        <v>4</v>
      </c>
      <c r="Q1" s="14" t="s">
        <v>51</v>
      </c>
      <c r="R1" s="4" t="s">
        <v>3</v>
      </c>
    </row>
    <row r="2" spans="1:250" s="12" customFormat="1" ht="15" customHeight="1" x14ac:dyDescent="0.25">
      <c r="A2" s="8"/>
      <c r="B2" s="26">
        <v>1</v>
      </c>
      <c r="C2" s="38">
        <v>8074853692</v>
      </c>
      <c r="D2" s="38" t="s">
        <v>68</v>
      </c>
      <c r="E2" s="17">
        <v>7.18</v>
      </c>
      <c r="F2" s="7">
        <f>E2</f>
        <v>7.18</v>
      </c>
      <c r="G2" s="9">
        <v>0.5</v>
      </c>
      <c r="H2" s="9">
        <v>0.95</v>
      </c>
      <c r="I2" s="9">
        <v>0.5</v>
      </c>
      <c r="J2" s="9">
        <v>1</v>
      </c>
      <c r="K2" s="7">
        <f>SUM(G2:J2)</f>
        <v>2.95</v>
      </c>
      <c r="L2" s="9"/>
      <c r="M2" s="9"/>
      <c r="N2" s="9"/>
      <c r="O2" s="9"/>
      <c r="P2" s="7"/>
      <c r="Q2" s="7"/>
      <c r="R2" s="10">
        <f>0.4*F2+0.6*P2</f>
        <v>2.8719999999999999</v>
      </c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</row>
    <row r="3" spans="1:250" ht="15" customHeight="1" x14ac:dyDescent="0.25">
      <c r="A3" s="8"/>
      <c r="B3" s="26">
        <v>2</v>
      </c>
      <c r="C3" s="38">
        <v>8075815479</v>
      </c>
      <c r="D3" s="38" t="s">
        <v>69</v>
      </c>
      <c r="E3" s="17">
        <v>5.9</v>
      </c>
      <c r="F3" s="7">
        <f t="shared" ref="F3:F34" si="0">E3</f>
        <v>5.9</v>
      </c>
      <c r="G3" s="9">
        <v>0.5</v>
      </c>
      <c r="H3" s="9">
        <v>0.85</v>
      </c>
      <c r="I3" s="9">
        <v>0.5</v>
      </c>
      <c r="J3" s="6">
        <v>1</v>
      </c>
      <c r="K3" s="7">
        <f t="shared" ref="K3:K41" si="1">SUM(G3:J3)</f>
        <v>2.85</v>
      </c>
      <c r="L3" s="6"/>
      <c r="M3" s="9"/>
      <c r="N3" s="9"/>
      <c r="O3" s="9"/>
      <c r="P3" s="7"/>
      <c r="Q3" s="7"/>
      <c r="R3" s="10">
        <f>0.4*F3+0.6*P3</f>
        <v>2.3600000000000003</v>
      </c>
    </row>
    <row r="4" spans="1:250" ht="15" customHeight="1" x14ac:dyDescent="0.25">
      <c r="A4" s="8"/>
      <c r="B4" s="26">
        <v>3</v>
      </c>
      <c r="C4" s="38">
        <v>51564792</v>
      </c>
      <c r="D4" s="38" t="s">
        <v>70</v>
      </c>
      <c r="E4" s="17">
        <v>3.3</v>
      </c>
      <c r="F4" s="7">
        <f t="shared" si="0"/>
        <v>3.3</v>
      </c>
      <c r="G4" s="9">
        <v>0.5</v>
      </c>
      <c r="H4" s="9">
        <v>0.8</v>
      </c>
      <c r="I4" s="9">
        <v>0.5</v>
      </c>
      <c r="J4" s="6">
        <v>1</v>
      </c>
      <c r="K4" s="7">
        <f t="shared" si="1"/>
        <v>2.8</v>
      </c>
      <c r="L4" s="6"/>
      <c r="M4" s="9"/>
      <c r="N4" s="9"/>
      <c r="O4" s="9"/>
      <c r="P4" s="7"/>
      <c r="Q4" s="7"/>
      <c r="R4" s="10">
        <f>0.4*F4+0.6*P4</f>
        <v>1.32</v>
      </c>
    </row>
    <row r="5" spans="1:250" ht="15" customHeight="1" x14ac:dyDescent="0.25">
      <c r="A5" s="8"/>
      <c r="B5" s="26">
        <v>4</v>
      </c>
      <c r="C5" s="38">
        <v>8071828200</v>
      </c>
      <c r="D5" s="38" t="s">
        <v>71</v>
      </c>
      <c r="E5" s="17">
        <v>4.8499999999999996</v>
      </c>
      <c r="F5" s="7">
        <f t="shared" si="0"/>
        <v>4.8499999999999996</v>
      </c>
      <c r="G5" s="9">
        <v>0.5</v>
      </c>
      <c r="H5" s="9">
        <v>0.85</v>
      </c>
      <c r="I5" s="9">
        <v>0.5</v>
      </c>
      <c r="J5" s="6">
        <v>1</v>
      </c>
      <c r="K5" s="7">
        <f t="shared" si="1"/>
        <v>2.85</v>
      </c>
      <c r="L5" s="6"/>
      <c r="M5" s="9"/>
      <c r="N5" s="9"/>
      <c r="O5" s="9"/>
      <c r="P5" s="7"/>
      <c r="Q5" s="7"/>
      <c r="R5" s="10">
        <f>0.4*F5+0.6*P5</f>
        <v>1.94</v>
      </c>
    </row>
    <row r="6" spans="1:250" ht="15" customHeight="1" x14ac:dyDescent="0.25">
      <c r="A6" s="8"/>
      <c r="B6" s="26">
        <v>5</v>
      </c>
      <c r="C6" s="38">
        <v>8486117369</v>
      </c>
      <c r="D6" s="38" t="s">
        <v>72</v>
      </c>
      <c r="E6" s="17">
        <v>7.1</v>
      </c>
      <c r="F6" s="7">
        <f t="shared" si="0"/>
        <v>7.1</v>
      </c>
      <c r="G6" s="9">
        <v>0.5</v>
      </c>
      <c r="H6" s="9">
        <v>0.8</v>
      </c>
      <c r="I6" s="9">
        <v>0.5</v>
      </c>
      <c r="J6" s="6">
        <v>1</v>
      </c>
      <c r="K6" s="7">
        <f t="shared" si="1"/>
        <v>2.8</v>
      </c>
      <c r="L6" s="6"/>
      <c r="M6" s="9"/>
      <c r="N6" s="9"/>
      <c r="O6" s="9"/>
      <c r="P6" s="7"/>
      <c r="Q6" s="7"/>
      <c r="R6" s="10">
        <f>0.4*F6+0.6*P6</f>
        <v>2.84</v>
      </c>
    </row>
    <row r="7" spans="1:250" ht="15" customHeight="1" x14ac:dyDescent="0.25">
      <c r="A7" s="8"/>
      <c r="B7" s="26">
        <v>6</v>
      </c>
      <c r="C7" s="41">
        <v>8406122880</v>
      </c>
      <c r="D7" s="41" t="s">
        <v>73</v>
      </c>
      <c r="E7" s="7">
        <v>6.05</v>
      </c>
      <c r="F7" s="7">
        <f t="shared" si="0"/>
        <v>6.05</v>
      </c>
      <c r="G7" s="9">
        <v>0.5</v>
      </c>
      <c r="H7" s="9">
        <v>0.95</v>
      </c>
      <c r="I7" s="9">
        <v>0.5</v>
      </c>
      <c r="J7" s="6">
        <v>1</v>
      </c>
      <c r="K7" s="7">
        <f t="shared" si="1"/>
        <v>2.95</v>
      </c>
      <c r="L7" s="6"/>
      <c r="M7" s="9"/>
      <c r="N7" s="9"/>
      <c r="O7" s="9"/>
      <c r="P7" s="7"/>
      <c r="Q7" s="7"/>
      <c r="R7" s="10">
        <f>0.4*F7+0.6*P7</f>
        <v>2.42</v>
      </c>
    </row>
    <row r="8" spans="1:250" ht="15" customHeight="1" x14ac:dyDescent="0.25">
      <c r="A8" s="8"/>
      <c r="B8" s="26">
        <v>7</v>
      </c>
      <c r="C8" s="42">
        <v>5067650396</v>
      </c>
      <c r="D8" s="42" t="s">
        <v>74</v>
      </c>
      <c r="E8" s="17">
        <v>7.8</v>
      </c>
      <c r="F8" s="7">
        <f t="shared" si="0"/>
        <v>7.8</v>
      </c>
      <c r="G8" s="9">
        <v>0.5</v>
      </c>
      <c r="H8" s="9">
        <v>1</v>
      </c>
      <c r="I8" s="9">
        <v>0.5</v>
      </c>
      <c r="J8" s="6">
        <v>1</v>
      </c>
      <c r="K8" s="7">
        <f t="shared" si="1"/>
        <v>3</v>
      </c>
      <c r="L8" s="6"/>
      <c r="M8" s="9"/>
      <c r="N8" s="9"/>
      <c r="O8" s="9"/>
      <c r="P8" s="7"/>
      <c r="Q8" s="7"/>
      <c r="R8" s="10">
        <f>0.4*F8+0.6*P8</f>
        <v>3.12</v>
      </c>
    </row>
    <row r="9" spans="1:250" ht="15" customHeight="1" x14ac:dyDescent="0.25">
      <c r="A9" s="8"/>
      <c r="B9" s="26">
        <v>8</v>
      </c>
      <c r="C9" s="41">
        <v>2476907561</v>
      </c>
      <c r="D9" s="41" t="s">
        <v>75</v>
      </c>
      <c r="E9" s="7">
        <v>4.8499999999999996</v>
      </c>
      <c r="F9" s="7">
        <f t="shared" si="0"/>
        <v>4.8499999999999996</v>
      </c>
      <c r="G9" s="71" t="s">
        <v>139</v>
      </c>
      <c r="H9" s="71" t="s">
        <v>139</v>
      </c>
      <c r="I9" s="9">
        <v>0.5</v>
      </c>
      <c r="J9" s="6">
        <v>1</v>
      </c>
      <c r="K9" s="7">
        <f t="shared" si="1"/>
        <v>1.5</v>
      </c>
      <c r="L9" s="6"/>
      <c r="M9" s="9"/>
      <c r="N9" s="9"/>
      <c r="O9" s="9"/>
      <c r="P9" s="7"/>
      <c r="Q9" s="7"/>
      <c r="R9" s="10">
        <f>0.4*F9+0.6*P9</f>
        <v>1.94</v>
      </c>
    </row>
    <row r="10" spans="1:250" ht="15" customHeight="1" x14ac:dyDescent="0.25">
      <c r="A10" s="8"/>
      <c r="B10" s="26">
        <v>9</v>
      </c>
      <c r="C10" s="38">
        <v>1299239688</v>
      </c>
      <c r="D10" s="38" t="s">
        <v>76</v>
      </c>
      <c r="E10" s="17">
        <v>6.68</v>
      </c>
      <c r="F10" s="7">
        <f t="shared" si="0"/>
        <v>6.68</v>
      </c>
      <c r="G10" s="9">
        <v>0.5</v>
      </c>
      <c r="H10" s="9">
        <v>0.95</v>
      </c>
      <c r="I10" s="71" t="s">
        <v>139</v>
      </c>
      <c r="J10" s="71" t="s">
        <v>139</v>
      </c>
      <c r="K10" s="7">
        <f t="shared" si="1"/>
        <v>1.45</v>
      </c>
      <c r="L10" s="6"/>
      <c r="M10" s="9"/>
      <c r="N10" s="9"/>
      <c r="O10" s="9"/>
      <c r="P10" s="7"/>
      <c r="Q10" s="7"/>
      <c r="R10" s="10">
        <f>0.4*F10+0.6*P10</f>
        <v>2.6720000000000002</v>
      </c>
    </row>
    <row r="11" spans="1:250" ht="15" customHeight="1" x14ac:dyDescent="0.25">
      <c r="A11" s="8"/>
      <c r="B11" s="26">
        <v>10</v>
      </c>
      <c r="C11" s="41">
        <v>7082558857</v>
      </c>
      <c r="D11" s="41" t="s">
        <v>77</v>
      </c>
      <c r="E11" s="7">
        <v>7.3</v>
      </c>
      <c r="F11" s="7">
        <f t="shared" si="0"/>
        <v>7.3</v>
      </c>
      <c r="G11" s="71" t="s">
        <v>139</v>
      </c>
      <c r="H11" s="71" t="s">
        <v>139</v>
      </c>
      <c r="I11" s="9">
        <v>0.5</v>
      </c>
      <c r="J11" s="6">
        <v>1</v>
      </c>
      <c r="K11" s="7">
        <f t="shared" si="1"/>
        <v>1.5</v>
      </c>
      <c r="L11" s="6"/>
      <c r="M11" s="9"/>
      <c r="N11" s="9"/>
      <c r="O11" s="9"/>
      <c r="P11" s="7"/>
      <c r="Q11" s="7"/>
      <c r="R11" s="10">
        <f>0.4*F11+0.6*P11</f>
        <v>2.92</v>
      </c>
    </row>
    <row r="12" spans="1:250" ht="15" customHeight="1" x14ac:dyDescent="0.25">
      <c r="A12" s="8"/>
      <c r="B12" s="26">
        <v>11</v>
      </c>
      <c r="C12" s="38">
        <v>8406121185</v>
      </c>
      <c r="D12" s="38" t="s">
        <v>78</v>
      </c>
      <c r="E12" s="17">
        <v>9.0500000000000007</v>
      </c>
      <c r="F12" s="7">
        <f t="shared" si="0"/>
        <v>9.0500000000000007</v>
      </c>
      <c r="G12" s="9">
        <v>0.5</v>
      </c>
      <c r="H12" s="9">
        <v>0.95</v>
      </c>
      <c r="I12" s="9">
        <v>0.5</v>
      </c>
      <c r="J12" s="6">
        <v>1</v>
      </c>
      <c r="K12" s="7">
        <f t="shared" si="1"/>
        <v>2.95</v>
      </c>
      <c r="L12" s="6"/>
      <c r="M12" s="9"/>
      <c r="N12" s="9"/>
      <c r="O12" s="9"/>
      <c r="P12" s="7"/>
      <c r="Q12" s="7"/>
      <c r="R12" s="10">
        <f>0.4*F12+0.6*P12</f>
        <v>3.6200000000000006</v>
      </c>
    </row>
    <row r="13" spans="1:250" ht="15" customHeight="1" x14ac:dyDescent="0.25">
      <c r="A13" s="8"/>
      <c r="B13" s="26">
        <v>12</v>
      </c>
      <c r="C13" s="38">
        <v>6659403265</v>
      </c>
      <c r="D13" s="38" t="s">
        <v>95</v>
      </c>
      <c r="E13" s="17">
        <v>6.3</v>
      </c>
      <c r="F13" s="7">
        <f t="shared" si="0"/>
        <v>6.3</v>
      </c>
      <c r="G13" s="9">
        <v>0.5</v>
      </c>
      <c r="H13" s="9">
        <v>0.8</v>
      </c>
      <c r="I13" s="9">
        <v>0.5</v>
      </c>
      <c r="J13" s="6">
        <v>1</v>
      </c>
      <c r="K13" s="7">
        <f t="shared" si="1"/>
        <v>2.8</v>
      </c>
      <c r="L13" s="6"/>
      <c r="M13" s="9"/>
      <c r="N13" s="9"/>
      <c r="O13" s="9"/>
      <c r="P13" s="7"/>
      <c r="Q13" s="7"/>
      <c r="R13" s="10">
        <f>0.4*F13+0.6*P13</f>
        <v>2.52</v>
      </c>
    </row>
    <row r="14" spans="1:250" ht="15" customHeight="1" x14ac:dyDescent="0.25">
      <c r="A14" s="8"/>
      <c r="B14" s="26">
        <v>13</v>
      </c>
      <c r="C14" s="41">
        <v>5935500200</v>
      </c>
      <c r="D14" s="41" t="s">
        <v>102</v>
      </c>
      <c r="E14" s="7">
        <v>6.8</v>
      </c>
      <c r="F14" s="7">
        <f t="shared" si="0"/>
        <v>6.8</v>
      </c>
      <c r="G14" s="71" t="s">
        <v>139</v>
      </c>
      <c r="H14" s="71" t="s">
        <v>139</v>
      </c>
      <c r="I14" s="71" t="s">
        <v>139</v>
      </c>
      <c r="J14" s="71" t="s">
        <v>139</v>
      </c>
      <c r="K14" s="7">
        <f t="shared" si="1"/>
        <v>0</v>
      </c>
      <c r="L14" s="6"/>
      <c r="M14" s="9"/>
      <c r="N14" s="9"/>
      <c r="O14" s="9"/>
      <c r="P14" s="7"/>
      <c r="Q14" s="7"/>
      <c r="R14" s="10">
        <f>0.4*F14+0.6*P14</f>
        <v>2.72</v>
      </c>
    </row>
    <row r="15" spans="1:250" ht="15" customHeight="1" x14ac:dyDescent="0.25">
      <c r="A15" s="8"/>
      <c r="B15" s="26">
        <v>14</v>
      </c>
      <c r="C15" s="38">
        <v>1299156502</v>
      </c>
      <c r="D15" s="38" t="s">
        <v>79</v>
      </c>
      <c r="E15" s="17">
        <v>7.85</v>
      </c>
      <c r="F15" s="7">
        <f t="shared" si="0"/>
        <v>7.85</v>
      </c>
      <c r="G15" s="9">
        <v>0.5</v>
      </c>
      <c r="H15" s="9">
        <v>0.95</v>
      </c>
      <c r="I15" s="9">
        <v>0.5</v>
      </c>
      <c r="J15" s="6">
        <v>1</v>
      </c>
      <c r="K15" s="7">
        <f t="shared" si="1"/>
        <v>2.95</v>
      </c>
      <c r="L15" s="6"/>
      <c r="M15" s="9"/>
      <c r="N15" s="9"/>
      <c r="O15" s="9"/>
      <c r="P15" s="7"/>
      <c r="Q15" s="7"/>
      <c r="R15" s="10">
        <f>0.4*F15+0.6*P15</f>
        <v>3.14</v>
      </c>
    </row>
    <row r="16" spans="1:250" ht="15" customHeight="1" x14ac:dyDescent="0.25">
      <c r="A16" s="8"/>
      <c r="B16" s="26">
        <v>15</v>
      </c>
      <c r="C16" s="38">
        <v>8412163638</v>
      </c>
      <c r="D16" s="38" t="s">
        <v>80</v>
      </c>
      <c r="E16" s="17">
        <v>7.4</v>
      </c>
      <c r="F16" s="7">
        <f t="shared" si="0"/>
        <v>7.4</v>
      </c>
      <c r="G16" s="9">
        <v>0.5</v>
      </c>
      <c r="H16" s="9">
        <v>0.9</v>
      </c>
      <c r="I16" s="9">
        <v>0.5</v>
      </c>
      <c r="J16" s="71" t="s">
        <v>139</v>
      </c>
      <c r="K16" s="7">
        <f t="shared" si="1"/>
        <v>1.9</v>
      </c>
      <c r="L16" s="6"/>
      <c r="M16" s="9"/>
      <c r="N16" s="9"/>
      <c r="O16" s="9"/>
      <c r="P16" s="7"/>
      <c r="Q16" s="7"/>
      <c r="R16" s="10">
        <f>0.4*F16+0.6*P16</f>
        <v>2.9600000000000004</v>
      </c>
    </row>
    <row r="17" spans="1:250" ht="15" customHeight="1" x14ac:dyDescent="0.25">
      <c r="A17" s="8"/>
      <c r="B17" s="26">
        <v>16</v>
      </c>
      <c r="C17" s="38">
        <v>8826396987</v>
      </c>
      <c r="D17" s="38" t="s">
        <v>81</v>
      </c>
      <c r="E17" s="17">
        <v>9.3000000000000007</v>
      </c>
      <c r="F17" s="7">
        <f t="shared" si="0"/>
        <v>9.3000000000000007</v>
      </c>
      <c r="G17" s="9">
        <v>0.5</v>
      </c>
      <c r="H17" s="9">
        <v>0.85</v>
      </c>
      <c r="I17" s="9">
        <v>0.5</v>
      </c>
      <c r="J17" s="71" t="s">
        <v>139</v>
      </c>
      <c r="K17" s="7">
        <f t="shared" si="1"/>
        <v>1.85</v>
      </c>
      <c r="L17" s="6"/>
      <c r="M17" s="9"/>
      <c r="N17" s="9"/>
      <c r="O17" s="9"/>
      <c r="P17" s="7"/>
      <c r="Q17" s="7"/>
      <c r="R17" s="10">
        <f>0.4*F17+0.6*P17</f>
        <v>3.7200000000000006</v>
      </c>
    </row>
    <row r="18" spans="1:250" ht="15" customHeight="1" x14ac:dyDescent="0.25">
      <c r="A18" s="8"/>
      <c r="B18" s="26">
        <v>17</v>
      </c>
      <c r="C18" s="38">
        <v>8405108114</v>
      </c>
      <c r="D18" s="38" t="s">
        <v>82</v>
      </c>
      <c r="E18" s="17"/>
      <c r="F18" s="7"/>
      <c r="G18" s="71" t="s">
        <v>139</v>
      </c>
      <c r="H18" s="71" t="s">
        <v>139</v>
      </c>
      <c r="I18" s="71" t="s">
        <v>139</v>
      </c>
      <c r="J18" s="71" t="s">
        <v>139</v>
      </c>
      <c r="K18" s="7">
        <f t="shared" si="1"/>
        <v>0</v>
      </c>
      <c r="L18" s="6"/>
      <c r="M18" s="9"/>
      <c r="N18" s="9"/>
      <c r="O18" s="9"/>
      <c r="P18" s="7"/>
      <c r="Q18" s="7"/>
      <c r="R18" s="10"/>
    </row>
    <row r="19" spans="1:250" ht="15" customHeight="1" x14ac:dyDescent="0.25">
      <c r="A19" s="8"/>
      <c r="B19" s="26">
        <v>18</v>
      </c>
      <c r="C19" s="38">
        <v>5646157530</v>
      </c>
      <c r="D19" s="38" t="s">
        <v>83</v>
      </c>
      <c r="E19" s="17">
        <v>2.6</v>
      </c>
      <c r="F19" s="7">
        <f t="shared" si="0"/>
        <v>2.6</v>
      </c>
      <c r="G19" s="9">
        <v>0.5</v>
      </c>
      <c r="H19" s="9">
        <v>0.9</v>
      </c>
      <c r="I19" s="71" t="s">
        <v>139</v>
      </c>
      <c r="J19" s="71" t="s">
        <v>139</v>
      </c>
      <c r="K19" s="7">
        <f t="shared" si="1"/>
        <v>1.4</v>
      </c>
      <c r="L19" s="6"/>
      <c r="M19" s="9"/>
      <c r="N19" s="9"/>
      <c r="O19" s="9"/>
      <c r="P19" s="7"/>
      <c r="Q19" s="7"/>
      <c r="R19" s="10">
        <f>0.4*F19+0.6*P19</f>
        <v>1.04</v>
      </c>
    </row>
    <row r="20" spans="1:250" ht="15" customHeight="1" x14ac:dyDescent="0.25">
      <c r="A20" s="8"/>
      <c r="B20" s="26">
        <v>19</v>
      </c>
      <c r="C20" s="38">
        <v>8473178099</v>
      </c>
      <c r="D20" s="38" t="s">
        <v>84</v>
      </c>
      <c r="E20" s="17">
        <v>7.25</v>
      </c>
      <c r="F20" s="7">
        <f t="shared" si="0"/>
        <v>7.25</v>
      </c>
      <c r="G20" s="9">
        <v>0.5</v>
      </c>
      <c r="H20" s="9">
        <v>0.85</v>
      </c>
      <c r="I20" s="9">
        <v>0.5</v>
      </c>
      <c r="J20" s="6">
        <v>1</v>
      </c>
      <c r="K20" s="7">
        <f t="shared" si="1"/>
        <v>2.85</v>
      </c>
      <c r="L20" s="6"/>
      <c r="M20" s="9"/>
      <c r="N20" s="9"/>
      <c r="O20" s="9"/>
      <c r="P20" s="7"/>
      <c r="Q20" s="7"/>
      <c r="R20" s="10">
        <f>0.4*F20+0.6*P20</f>
        <v>2.9000000000000004</v>
      </c>
    </row>
    <row r="21" spans="1:250" ht="15" customHeight="1" x14ac:dyDescent="0.25">
      <c r="A21" s="8"/>
      <c r="B21" s="26">
        <v>20</v>
      </c>
      <c r="C21" s="38">
        <v>1299731412</v>
      </c>
      <c r="D21" s="38" t="s">
        <v>103</v>
      </c>
      <c r="E21" s="17">
        <v>8.25</v>
      </c>
      <c r="F21" s="7">
        <f t="shared" si="0"/>
        <v>8.25</v>
      </c>
      <c r="G21" s="9">
        <v>0.5</v>
      </c>
      <c r="H21" s="9">
        <v>0.95</v>
      </c>
      <c r="I21" s="9">
        <v>0.5</v>
      </c>
      <c r="J21" s="6"/>
      <c r="K21" s="7">
        <f t="shared" si="1"/>
        <v>1.95</v>
      </c>
      <c r="L21" s="6"/>
      <c r="M21" s="9"/>
      <c r="N21" s="9"/>
      <c r="O21" s="9"/>
      <c r="P21" s="7"/>
      <c r="Q21" s="7"/>
      <c r="R21" s="10">
        <f>0.4*F21+0.6*P21</f>
        <v>3.3000000000000003</v>
      </c>
    </row>
    <row r="22" spans="1:250" ht="15" customHeight="1" x14ac:dyDescent="0.25">
      <c r="A22" s="8"/>
      <c r="B22" s="26">
        <v>21</v>
      </c>
      <c r="C22" s="38">
        <v>8407138868</v>
      </c>
      <c r="D22" s="38" t="s">
        <v>85</v>
      </c>
      <c r="E22" s="17">
        <v>7.18</v>
      </c>
      <c r="F22" s="7">
        <f t="shared" si="0"/>
        <v>7.18</v>
      </c>
      <c r="G22" s="9">
        <v>0.5</v>
      </c>
      <c r="H22" s="9">
        <v>0.95</v>
      </c>
      <c r="I22" s="9">
        <v>0.5</v>
      </c>
      <c r="J22" s="71" t="s">
        <v>139</v>
      </c>
      <c r="K22" s="7">
        <f t="shared" si="1"/>
        <v>1.95</v>
      </c>
      <c r="L22" s="6"/>
      <c r="M22" s="9"/>
      <c r="N22" s="9"/>
      <c r="O22" s="9"/>
      <c r="P22" s="7"/>
      <c r="Q22" s="7"/>
      <c r="R22" s="10">
        <f>0.4*F22+0.6*P22</f>
        <v>2.8719999999999999</v>
      </c>
    </row>
    <row r="23" spans="1:250" s="23" customFormat="1" ht="15" customHeight="1" x14ac:dyDescent="0.25">
      <c r="A23" s="8"/>
      <c r="B23" s="26">
        <v>22</v>
      </c>
      <c r="C23" s="38">
        <v>8406121501</v>
      </c>
      <c r="D23" s="38" t="s">
        <v>86</v>
      </c>
      <c r="E23" s="17">
        <v>7.55</v>
      </c>
      <c r="F23" s="7">
        <f t="shared" si="0"/>
        <v>7.55</v>
      </c>
      <c r="G23" s="9">
        <v>0.5</v>
      </c>
      <c r="H23" s="9">
        <v>0.95</v>
      </c>
      <c r="I23" s="9">
        <v>0.5</v>
      </c>
      <c r="J23" s="6">
        <v>1</v>
      </c>
      <c r="K23" s="7">
        <f t="shared" si="1"/>
        <v>2.95</v>
      </c>
      <c r="L23" s="6"/>
      <c r="M23" s="9"/>
      <c r="N23" s="9"/>
      <c r="O23" s="9"/>
      <c r="P23" s="7"/>
      <c r="Q23" s="7"/>
      <c r="R23" s="10">
        <f>0.4*F23+0.6*P23</f>
        <v>3.02</v>
      </c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</row>
    <row r="24" spans="1:250" s="23" customFormat="1" ht="15" customHeight="1" x14ac:dyDescent="0.25">
      <c r="A24" s="8"/>
      <c r="B24" s="26">
        <v>23</v>
      </c>
      <c r="C24" s="38">
        <v>8075809802</v>
      </c>
      <c r="D24" s="38" t="s">
        <v>87</v>
      </c>
      <c r="E24" s="17">
        <v>7.93</v>
      </c>
      <c r="F24" s="7">
        <f t="shared" si="0"/>
        <v>7.93</v>
      </c>
      <c r="G24" s="9">
        <v>0.5</v>
      </c>
      <c r="H24" s="9">
        <v>0.95</v>
      </c>
      <c r="I24" s="9">
        <v>0.5</v>
      </c>
      <c r="J24" s="6">
        <v>1</v>
      </c>
      <c r="K24" s="7">
        <f t="shared" si="1"/>
        <v>2.95</v>
      </c>
      <c r="L24" s="6"/>
      <c r="M24" s="9"/>
      <c r="N24" s="9"/>
      <c r="O24" s="9"/>
      <c r="P24" s="7"/>
      <c r="Q24" s="7"/>
      <c r="R24" s="10">
        <f>0.4*F24+0.6*P24</f>
        <v>3.1720000000000002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</row>
    <row r="25" spans="1:250" ht="15" customHeight="1" x14ac:dyDescent="0.25">
      <c r="A25" s="8"/>
      <c r="B25" s="26">
        <v>24</v>
      </c>
      <c r="C25" s="41">
        <v>8406128214</v>
      </c>
      <c r="D25" s="41" t="s">
        <v>88</v>
      </c>
      <c r="E25" s="7">
        <v>7.3</v>
      </c>
      <c r="F25" s="7">
        <f t="shared" si="0"/>
        <v>7.3</v>
      </c>
      <c r="G25" s="71" t="s">
        <v>139</v>
      </c>
      <c r="H25" s="71" t="s">
        <v>139</v>
      </c>
      <c r="I25" s="9">
        <v>0.5</v>
      </c>
      <c r="J25" s="71" t="s">
        <v>139</v>
      </c>
      <c r="K25" s="7">
        <f t="shared" si="1"/>
        <v>0.5</v>
      </c>
      <c r="L25" s="6"/>
      <c r="M25" s="9"/>
      <c r="N25" s="9"/>
      <c r="O25" s="9"/>
      <c r="P25" s="7"/>
      <c r="Q25" s="7"/>
      <c r="R25" s="10">
        <f>0.4*F25+0.6*P25</f>
        <v>2.92</v>
      </c>
    </row>
    <row r="26" spans="1:250" x14ac:dyDescent="0.25">
      <c r="A26" s="8"/>
      <c r="B26" s="26">
        <v>25</v>
      </c>
      <c r="C26" s="38">
        <v>9902007550</v>
      </c>
      <c r="D26" s="38" t="s">
        <v>89</v>
      </c>
      <c r="E26" s="17">
        <v>6.8</v>
      </c>
      <c r="F26" s="7">
        <f t="shared" si="0"/>
        <v>6.8</v>
      </c>
      <c r="G26" s="9">
        <v>0.5</v>
      </c>
      <c r="H26" s="9">
        <v>0.9</v>
      </c>
      <c r="I26" s="9">
        <v>0.5</v>
      </c>
      <c r="J26" s="71" t="s">
        <v>139</v>
      </c>
      <c r="K26" s="7">
        <f t="shared" si="1"/>
        <v>1.9</v>
      </c>
      <c r="L26" s="6"/>
      <c r="M26" s="9"/>
      <c r="N26" s="9"/>
      <c r="O26" s="9"/>
      <c r="P26" s="7"/>
      <c r="Q26" s="7"/>
      <c r="R26" s="10">
        <f>0.4*F26+0.6*P26</f>
        <v>2.72</v>
      </c>
    </row>
    <row r="27" spans="1:250" x14ac:dyDescent="0.25">
      <c r="A27" s="8"/>
      <c r="B27" s="26">
        <v>26</v>
      </c>
      <c r="C27" s="38">
        <v>8208965239</v>
      </c>
      <c r="D27" s="38" t="s">
        <v>90</v>
      </c>
      <c r="E27" s="17">
        <v>6.93</v>
      </c>
      <c r="F27" s="7">
        <f t="shared" si="0"/>
        <v>6.93</v>
      </c>
      <c r="G27" s="9">
        <v>0.5</v>
      </c>
      <c r="H27" s="9">
        <v>0.95</v>
      </c>
      <c r="I27" s="9">
        <v>0.5</v>
      </c>
      <c r="J27" s="6">
        <v>1</v>
      </c>
      <c r="K27" s="7">
        <f t="shared" si="1"/>
        <v>2.95</v>
      </c>
      <c r="L27" s="6"/>
      <c r="M27" s="9"/>
      <c r="N27" s="9"/>
      <c r="O27" s="9"/>
      <c r="P27" s="7"/>
      <c r="Q27" s="7"/>
      <c r="R27" s="10">
        <f>0.4*F27+0.6*P27</f>
        <v>2.7720000000000002</v>
      </c>
    </row>
    <row r="28" spans="1:250" x14ac:dyDescent="0.25">
      <c r="A28" s="8"/>
      <c r="B28" s="26">
        <v>27</v>
      </c>
      <c r="C28" s="38">
        <v>1299108129</v>
      </c>
      <c r="D28" s="38" t="s">
        <v>104</v>
      </c>
      <c r="E28" s="17">
        <v>8.25</v>
      </c>
      <c r="F28" s="7">
        <f t="shared" si="0"/>
        <v>8.25</v>
      </c>
      <c r="G28" s="71" t="s">
        <v>139</v>
      </c>
      <c r="H28" s="71" t="s">
        <v>139</v>
      </c>
      <c r="I28" s="9">
        <v>0.5</v>
      </c>
      <c r="J28" s="71" t="s">
        <v>139</v>
      </c>
      <c r="K28" s="7">
        <f t="shared" si="1"/>
        <v>0.5</v>
      </c>
      <c r="L28" s="6"/>
      <c r="M28" s="9"/>
      <c r="N28" s="9"/>
      <c r="O28" s="9"/>
      <c r="P28" s="7"/>
      <c r="Q28" s="7"/>
      <c r="R28" s="10">
        <f>0.4*F28+0.6*P28</f>
        <v>3.3000000000000003</v>
      </c>
    </row>
    <row r="29" spans="1:250" x14ac:dyDescent="0.25">
      <c r="A29" s="8"/>
      <c r="B29" s="26">
        <v>28</v>
      </c>
      <c r="C29" s="38">
        <v>2033004613</v>
      </c>
      <c r="D29" s="38" t="s">
        <v>105</v>
      </c>
      <c r="E29" s="17"/>
      <c r="F29" s="7"/>
      <c r="G29" s="9">
        <v>0.5</v>
      </c>
      <c r="H29" s="9">
        <v>0.85</v>
      </c>
      <c r="I29" s="71" t="s">
        <v>139</v>
      </c>
      <c r="J29" s="71" t="s">
        <v>139</v>
      </c>
      <c r="K29" s="7">
        <f t="shared" si="1"/>
        <v>1.35</v>
      </c>
      <c r="L29" s="6"/>
      <c r="M29" s="9"/>
      <c r="N29" s="9"/>
      <c r="O29" s="9"/>
      <c r="P29" s="7"/>
      <c r="Q29" s="7"/>
      <c r="R29" s="10">
        <f>0.4*F29+0.6*P29</f>
        <v>0</v>
      </c>
    </row>
    <row r="30" spans="1:250" ht="15" customHeight="1" x14ac:dyDescent="0.25">
      <c r="A30" s="8"/>
      <c r="B30" s="26">
        <v>29</v>
      </c>
      <c r="C30" s="42">
        <v>5899073760</v>
      </c>
      <c r="D30" s="42" t="s">
        <v>91</v>
      </c>
      <c r="E30" s="17">
        <v>6.15</v>
      </c>
      <c r="F30" s="7">
        <f t="shared" si="0"/>
        <v>6.15</v>
      </c>
      <c r="G30" s="71" t="s">
        <v>139</v>
      </c>
      <c r="H30" s="71" t="s">
        <v>139</v>
      </c>
      <c r="I30" s="71" t="s">
        <v>139</v>
      </c>
      <c r="J30" s="71" t="s">
        <v>139</v>
      </c>
      <c r="K30" s="7">
        <f t="shared" si="1"/>
        <v>0</v>
      </c>
      <c r="L30" s="6"/>
      <c r="M30" s="9"/>
      <c r="N30" s="9"/>
      <c r="O30" s="9"/>
      <c r="P30" s="7"/>
      <c r="Q30" s="7"/>
      <c r="R30" s="10">
        <f>0.4*F30+0.6*P30</f>
        <v>2.4600000000000004</v>
      </c>
    </row>
    <row r="31" spans="1:250" x14ac:dyDescent="0.25">
      <c r="A31" s="8"/>
      <c r="B31" s="26">
        <v>30</v>
      </c>
      <c r="C31" s="38">
        <v>8073857484</v>
      </c>
      <c r="D31" s="38" t="s">
        <v>92</v>
      </c>
      <c r="E31" s="17">
        <v>6.75</v>
      </c>
      <c r="F31" s="7">
        <f t="shared" si="0"/>
        <v>6.75</v>
      </c>
      <c r="G31" s="9">
        <v>0.5</v>
      </c>
      <c r="H31" s="9">
        <v>0.95</v>
      </c>
      <c r="I31" s="9">
        <v>0.5</v>
      </c>
      <c r="J31" s="6">
        <v>1</v>
      </c>
      <c r="K31" s="7">
        <f t="shared" si="1"/>
        <v>2.95</v>
      </c>
      <c r="L31" s="6"/>
      <c r="M31" s="9"/>
      <c r="N31" s="9"/>
      <c r="O31" s="9"/>
      <c r="P31" s="7"/>
      <c r="Q31" s="7"/>
      <c r="R31" s="10">
        <f>0.4*F31+0.6*P31</f>
        <v>2.7</v>
      </c>
    </row>
    <row r="32" spans="1:250" x14ac:dyDescent="0.25">
      <c r="A32" s="8"/>
      <c r="B32" s="26">
        <v>31</v>
      </c>
      <c r="C32" s="38">
        <v>897924636</v>
      </c>
      <c r="D32" s="38" t="s">
        <v>93</v>
      </c>
      <c r="E32" s="17">
        <v>9.5</v>
      </c>
      <c r="F32" s="7">
        <f t="shared" si="0"/>
        <v>9.5</v>
      </c>
      <c r="G32" s="9">
        <v>0.5</v>
      </c>
      <c r="H32" s="9">
        <v>0.95</v>
      </c>
      <c r="I32" s="9">
        <v>0.5</v>
      </c>
      <c r="J32" s="6">
        <v>1</v>
      </c>
      <c r="K32" s="7">
        <f t="shared" si="1"/>
        <v>2.95</v>
      </c>
      <c r="L32" s="6"/>
      <c r="M32" s="9"/>
      <c r="N32" s="9"/>
      <c r="O32" s="9"/>
      <c r="P32" s="7"/>
      <c r="Q32" s="7"/>
      <c r="R32" s="10">
        <f>0.4*F32+0.6*P32</f>
        <v>3.8000000000000003</v>
      </c>
    </row>
    <row r="33" spans="1:18" x14ac:dyDescent="0.25">
      <c r="A33" s="8"/>
      <c r="B33" s="26">
        <v>32</v>
      </c>
      <c r="C33" s="42">
        <v>6691462829</v>
      </c>
      <c r="D33" s="42" t="s">
        <v>123</v>
      </c>
      <c r="E33" s="7">
        <v>9.8000000000000007</v>
      </c>
      <c r="F33" s="7">
        <f t="shared" si="0"/>
        <v>9.8000000000000007</v>
      </c>
      <c r="G33" s="9">
        <v>0.5</v>
      </c>
      <c r="H33" s="9">
        <v>0.85</v>
      </c>
      <c r="I33" s="9">
        <v>0.5</v>
      </c>
      <c r="J33" s="6">
        <v>1</v>
      </c>
      <c r="K33" s="7">
        <f t="shared" si="1"/>
        <v>2.85</v>
      </c>
      <c r="L33" s="6"/>
      <c r="M33" s="9"/>
      <c r="N33" s="9"/>
      <c r="O33" s="9"/>
      <c r="P33" s="7"/>
      <c r="Q33" s="7"/>
      <c r="R33" s="10">
        <f>0.4*F33+0.6*P33</f>
        <v>3.9200000000000004</v>
      </c>
    </row>
    <row r="34" spans="1:18" ht="12" customHeight="1" x14ac:dyDescent="0.25">
      <c r="A34" s="8"/>
      <c r="B34" s="26">
        <v>33</v>
      </c>
      <c r="C34" s="38">
        <v>8403989218</v>
      </c>
      <c r="D34" s="38" t="s">
        <v>94</v>
      </c>
      <c r="E34" s="17">
        <v>7.03</v>
      </c>
      <c r="F34" s="7">
        <f t="shared" si="0"/>
        <v>7.03</v>
      </c>
      <c r="G34" s="9">
        <v>0.5</v>
      </c>
      <c r="H34" s="9">
        <v>0.95</v>
      </c>
      <c r="I34" s="9">
        <v>0.5</v>
      </c>
      <c r="J34" s="6">
        <v>1</v>
      </c>
      <c r="K34" s="7">
        <f t="shared" si="1"/>
        <v>2.95</v>
      </c>
      <c r="L34" s="6"/>
      <c r="M34" s="9"/>
      <c r="N34" s="9"/>
      <c r="O34" s="9"/>
      <c r="P34" s="7"/>
      <c r="Q34" s="7"/>
      <c r="R34" s="10">
        <f>0.4*F34+0.6*P34</f>
        <v>2.8120000000000003</v>
      </c>
    </row>
    <row r="35" spans="1:18" x14ac:dyDescent="0.25">
      <c r="G35" s="20"/>
      <c r="H35" s="20"/>
      <c r="I35" s="20"/>
      <c r="J35" s="20"/>
      <c r="K35" s="7">
        <f t="shared" si="1"/>
        <v>0</v>
      </c>
      <c r="L35" s="64"/>
    </row>
    <row r="36" spans="1:18" x14ac:dyDescent="0.25">
      <c r="G36" s="20"/>
      <c r="H36" s="20"/>
      <c r="I36" s="20"/>
      <c r="J36" s="20"/>
      <c r="K36" s="7">
        <f t="shared" si="1"/>
        <v>0</v>
      </c>
      <c r="L36" s="64"/>
    </row>
    <row r="37" spans="1:18" x14ac:dyDescent="0.25">
      <c r="D37" s="1" t="s">
        <v>2</v>
      </c>
      <c r="E37" s="52">
        <f>AVERAGE(E2:E34)</f>
        <v>6.9993548387096789</v>
      </c>
      <c r="F37" s="52">
        <f>AVERAGE(F2:F34)</f>
        <v>6.9993548387096789</v>
      </c>
      <c r="G37" s="20"/>
      <c r="H37" s="20"/>
      <c r="I37" s="20"/>
      <c r="J37" s="20"/>
      <c r="K37" s="7">
        <f t="shared" si="1"/>
        <v>0</v>
      </c>
      <c r="L37" s="64"/>
    </row>
    <row r="38" spans="1:18" ht="30" x14ac:dyDescent="0.25">
      <c r="C38" s="1" t="s">
        <v>7</v>
      </c>
      <c r="D38" s="1" t="s">
        <v>8</v>
      </c>
      <c r="G38" s="20"/>
      <c r="H38" s="20"/>
      <c r="I38" s="20"/>
      <c r="J38" s="20"/>
      <c r="K38" s="7">
        <f t="shared" si="1"/>
        <v>0</v>
      </c>
      <c r="L38" s="64"/>
    </row>
    <row r="39" spans="1:18" x14ac:dyDescent="0.25">
      <c r="D39" s="1" t="s">
        <v>9</v>
      </c>
      <c r="G39" s="20"/>
      <c r="H39" s="20"/>
      <c r="I39" s="20"/>
      <c r="J39" s="20"/>
      <c r="K39" s="7">
        <f t="shared" si="1"/>
        <v>0</v>
      </c>
      <c r="L39" s="64"/>
    </row>
    <row r="40" spans="1:18" x14ac:dyDescent="0.25">
      <c r="G40" s="20"/>
      <c r="H40" s="20"/>
      <c r="I40" s="20"/>
      <c r="J40" s="20"/>
      <c r="K40" s="7">
        <f t="shared" si="1"/>
        <v>0</v>
      </c>
      <c r="L40" s="64"/>
    </row>
    <row r="41" spans="1:18" x14ac:dyDescent="0.25">
      <c r="G41" s="20"/>
      <c r="H41" s="20"/>
      <c r="I41" s="20"/>
      <c r="J41" s="20"/>
      <c r="K41" s="7">
        <f t="shared" si="1"/>
        <v>0</v>
      </c>
      <c r="L41" s="64"/>
    </row>
  </sheetData>
  <conditionalFormatting sqref="R2:R34">
    <cfRule type="cellIs" dxfId="5" priority="1" stopIfTrue="1" operator="greaterThanOrEqual">
      <formula>6</formula>
    </cfRule>
    <cfRule type="cellIs" dxfId="4" priority="2" stopIfTrue="1" operator="lessThan">
      <formula>6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zoomScaleNormal="100" workbookViewId="0">
      <selection activeCell="G9" sqref="G9:H9"/>
    </sheetView>
  </sheetViews>
  <sheetFormatPr defaultRowHeight="15" x14ac:dyDescent="0.2"/>
  <cols>
    <col min="1" max="1" width="5.8984375" style="1" customWidth="1"/>
    <col min="2" max="2" width="4.59765625" style="1" customWidth="1"/>
    <col min="3" max="3" width="9.5" style="1" customWidth="1"/>
    <col min="4" max="4" width="23.69921875" style="1" customWidth="1"/>
    <col min="5" max="5" width="6.296875" style="15" customWidth="1"/>
    <col min="6" max="6" width="4.8984375" style="15" customWidth="1"/>
    <col min="7" max="7" width="13.59765625" style="11" customWidth="1"/>
    <col min="8" max="8" width="6.59765625" style="11" customWidth="1"/>
    <col min="9" max="9" width="13" style="11" customWidth="1"/>
    <col min="10" max="10" width="9.09765625" style="1" customWidth="1"/>
    <col min="11" max="11" width="9.09765625" style="15" customWidth="1"/>
    <col min="12" max="12" width="7.09765625" style="1" customWidth="1"/>
    <col min="13" max="13" width="6.5" style="1" customWidth="1"/>
    <col min="14" max="15" width="6.59765625" style="1" customWidth="1"/>
    <col min="16" max="17" width="6.59765625" style="15" customWidth="1"/>
    <col min="18" max="18" width="6.59765625" style="1" customWidth="1"/>
  </cols>
  <sheetData>
    <row r="1" spans="1:18" x14ac:dyDescent="0.2">
      <c r="A1" s="3" t="s">
        <v>5</v>
      </c>
      <c r="B1" s="3" t="s">
        <v>0</v>
      </c>
      <c r="C1" s="31" t="s">
        <v>6</v>
      </c>
      <c r="D1" s="31" t="s">
        <v>1</v>
      </c>
      <c r="E1" s="14" t="s">
        <v>10</v>
      </c>
      <c r="F1" s="14" t="s">
        <v>2</v>
      </c>
      <c r="G1" s="16" t="s">
        <v>132</v>
      </c>
      <c r="H1" s="16" t="s">
        <v>133</v>
      </c>
      <c r="I1" s="16" t="s">
        <v>134</v>
      </c>
      <c r="J1" s="3" t="s">
        <v>135</v>
      </c>
      <c r="K1" s="14" t="s">
        <v>136</v>
      </c>
      <c r="L1" s="3" t="s">
        <v>36</v>
      </c>
      <c r="M1" s="3" t="s">
        <v>37</v>
      </c>
      <c r="N1" s="3" t="s">
        <v>38</v>
      </c>
      <c r="O1" s="3" t="s">
        <v>39</v>
      </c>
      <c r="P1" s="14" t="s">
        <v>4</v>
      </c>
      <c r="Q1" s="14" t="s">
        <v>51</v>
      </c>
      <c r="R1" s="4" t="s">
        <v>3</v>
      </c>
    </row>
    <row r="2" spans="1:18" x14ac:dyDescent="0.25">
      <c r="A2" s="5"/>
      <c r="B2" s="26">
        <v>1</v>
      </c>
      <c r="C2" s="41">
        <v>1299488159</v>
      </c>
      <c r="D2" s="41" t="s">
        <v>106</v>
      </c>
      <c r="E2" s="17">
        <v>6.5</v>
      </c>
      <c r="F2" s="7">
        <f t="shared" ref="F2:F8" si="0">E2</f>
        <v>6.5</v>
      </c>
      <c r="G2" s="9">
        <v>0.5</v>
      </c>
      <c r="H2" s="9">
        <v>0.85</v>
      </c>
      <c r="I2" s="9"/>
      <c r="J2" s="9"/>
      <c r="K2" s="7">
        <f>SUM(G2:J2)</f>
        <v>1.35</v>
      </c>
      <c r="L2" s="9"/>
      <c r="M2" s="9"/>
      <c r="N2" s="9"/>
      <c r="O2" s="9"/>
      <c r="P2" s="7">
        <f>SUM(K2:O2)</f>
        <v>1.35</v>
      </c>
      <c r="Q2" s="7"/>
      <c r="R2" s="10">
        <f>F2*0.4+P2*0.6</f>
        <v>3.41</v>
      </c>
    </row>
    <row r="3" spans="1:18" x14ac:dyDescent="0.25">
      <c r="A3" s="5"/>
      <c r="B3" s="26">
        <v>2</v>
      </c>
      <c r="C3" s="41">
        <v>6463220573</v>
      </c>
      <c r="D3" s="41" t="s">
        <v>107</v>
      </c>
      <c r="E3" s="17">
        <v>5.65</v>
      </c>
      <c r="F3" s="7">
        <f t="shared" si="0"/>
        <v>5.65</v>
      </c>
      <c r="G3" s="9">
        <v>0.5</v>
      </c>
      <c r="H3" s="9">
        <v>1</v>
      </c>
      <c r="I3" s="9"/>
      <c r="J3" s="6"/>
      <c r="K3" s="7">
        <f t="shared" ref="K3:K41" si="1">SUM(G3:J3)</f>
        <v>1.5</v>
      </c>
      <c r="L3" s="6"/>
      <c r="M3" s="6"/>
      <c r="N3" s="6"/>
      <c r="O3" s="6"/>
      <c r="P3" s="7">
        <f t="shared" ref="P3:P41" si="2">SUM(K3:O3)</f>
        <v>1.5</v>
      </c>
      <c r="Q3" s="7"/>
      <c r="R3" s="10">
        <f>F3*0.4+P3*0.6</f>
        <v>3.16</v>
      </c>
    </row>
    <row r="4" spans="1:18" x14ac:dyDescent="0.25">
      <c r="A4" s="5"/>
      <c r="B4" s="26">
        <v>3</v>
      </c>
      <c r="C4" s="41">
        <v>6821483580</v>
      </c>
      <c r="D4" s="41" t="s">
        <v>108</v>
      </c>
      <c r="E4" s="17">
        <v>6.75</v>
      </c>
      <c r="F4" s="7">
        <f t="shared" si="0"/>
        <v>6.75</v>
      </c>
      <c r="G4" s="9">
        <v>0.5</v>
      </c>
      <c r="H4" s="9">
        <v>0.85</v>
      </c>
      <c r="I4" s="9"/>
      <c r="J4" s="6"/>
      <c r="K4" s="7">
        <f t="shared" si="1"/>
        <v>1.35</v>
      </c>
      <c r="L4" s="6"/>
      <c r="M4" s="6"/>
      <c r="N4" s="6"/>
      <c r="O4" s="6"/>
      <c r="P4" s="7">
        <f t="shared" si="2"/>
        <v>1.35</v>
      </c>
      <c r="Q4" s="7"/>
      <c r="R4" s="10">
        <f>F4*0.4+P4*0.6</f>
        <v>3.5100000000000002</v>
      </c>
    </row>
    <row r="5" spans="1:18" x14ac:dyDescent="0.25">
      <c r="A5" s="5"/>
      <c r="B5" s="26">
        <v>4</v>
      </c>
      <c r="C5" s="55">
        <v>7249604498</v>
      </c>
      <c r="D5" s="55" t="s">
        <v>109</v>
      </c>
      <c r="E5" s="17">
        <v>6.6</v>
      </c>
      <c r="F5" s="7">
        <f t="shared" si="0"/>
        <v>6.6</v>
      </c>
      <c r="G5" s="71" t="s">
        <v>139</v>
      </c>
      <c r="H5" s="71" t="s">
        <v>139</v>
      </c>
      <c r="I5" s="9"/>
      <c r="J5" s="6"/>
      <c r="K5" s="7">
        <f t="shared" si="1"/>
        <v>0</v>
      </c>
      <c r="L5" s="6"/>
      <c r="M5" s="6"/>
      <c r="N5" s="6"/>
      <c r="O5" s="6"/>
      <c r="P5" s="7">
        <f t="shared" si="2"/>
        <v>0</v>
      </c>
      <c r="Q5" s="7"/>
      <c r="R5" s="10">
        <f>F5*0.4+P5*0.6</f>
        <v>2.64</v>
      </c>
    </row>
    <row r="6" spans="1:18" x14ac:dyDescent="0.25">
      <c r="A6" s="5"/>
      <c r="B6" s="26">
        <v>5</v>
      </c>
      <c r="C6" s="43">
        <v>6451303996</v>
      </c>
      <c r="D6" s="43" t="s">
        <v>110</v>
      </c>
      <c r="E6" s="17">
        <v>9.1</v>
      </c>
      <c r="F6" s="7">
        <f t="shared" si="0"/>
        <v>9.1</v>
      </c>
      <c r="G6" s="9">
        <v>0.5</v>
      </c>
      <c r="H6" s="9">
        <v>0.9</v>
      </c>
      <c r="I6" s="9"/>
      <c r="J6" s="6"/>
      <c r="K6" s="7">
        <f t="shared" si="1"/>
        <v>1.4</v>
      </c>
      <c r="L6" s="6"/>
      <c r="M6" s="6"/>
      <c r="N6" s="6"/>
      <c r="O6" s="6"/>
      <c r="P6" s="7">
        <f t="shared" si="2"/>
        <v>1.4</v>
      </c>
      <c r="Q6" s="7"/>
      <c r="R6" s="10">
        <f>F6*0.4+P6*0.6</f>
        <v>4.4800000000000004</v>
      </c>
    </row>
    <row r="7" spans="1:18" x14ac:dyDescent="0.25">
      <c r="A7" s="5"/>
      <c r="B7" s="26">
        <v>6</v>
      </c>
      <c r="C7" s="43">
        <v>113620822</v>
      </c>
      <c r="D7" s="43" t="s">
        <v>111</v>
      </c>
      <c r="E7" s="17">
        <v>6.73</v>
      </c>
      <c r="F7" s="7">
        <f t="shared" si="0"/>
        <v>6.73</v>
      </c>
      <c r="G7" s="9">
        <v>0.5</v>
      </c>
      <c r="H7" s="9">
        <v>1</v>
      </c>
      <c r="I7" s="9"/>
      <c r="J7" s="6"/>
      <c r="K7" s="7">
        <f t="shared" si="1"/>
        <v>1.5</v>
      </c>
      <c r="L7" s="6"/>
      <c r="M7" s="6"/>
      <c r="N7" s="6"/>
      <c r="O7" s="6"/>
      <c r="P7" s="7">
        <f t="shared" si="2"/>
        <v>1.5</v>
      </c>
      <c r="Q7" s="7"/>
      <c r="R7" s="10">
        <f>F7*0.4+P7*0.6</f>
        <v>3.5920000000000001</v>
      </c>
    </row>
    <row r="8" spans="1:18" x14ac:dyDescent="0.25">
      <c r="A8" s="5"/>
      <c r="B8" s="26">
        <v>7</v>
      </c>
      <c r="C8" s="55">
        <v>7416621162</v>
      </c>
      <c r="D8" s="55" t="s">
        <v>112</v>
      </c>
      <c r="E8" s="17">
        <v>4.8499999999999996</v>
      </c>
      <c r="F8" s="7">
        <f t="shared" si="0"/>
        <v>4.8499999999999996</v>
      </c>
      <c r="G8" s="9">
        <v>0.5</v>
      </c>
      <c r="H8" s="9">
        <v>1</v>
      </c>
      <c r="I8" s="9"/>
      <c r="J8" s="6"/>
      <c r="K8" s="7">
        <f t="shared" si="1"/>
        <v>1.5</v>
      </c>
      <c r="L8" s="6"/>
      <c r="M8" s="6"/>
      <c r="N8" s="6"/>
      <c r="O8" s="6"/>
      <c r="P8" s="7">
        <f t="shared" si="2"/>
        <v>1.5</v>
      </c>
      <c r="Q8" s="7"/>
      <c r="R8" s="10">
        <f>F8*0.4+P8*0.6</f>
        <v>2.84</v>
      </c>
    </row>
    <row r="9" spans="1:18" x14ac:dyDescent="0.25">
      <c r="A9" s="5"/>
      <c r="B9" s="26">
        <v>8</v>
      </c>
      <c r="C9" s="55">
        <v>1299102915</v>
      </c>
      <c r="D9" s="55" t="s">
        <v>113</v>
      </c>
      <c r="E9" s="17"/>
      <c r="F9" s="7"/>
      <c r="G9" s="71" t="s">
        <v>139</v>
      </c>
      <c r="H9" s="71" t="s">
        <v>139</v>
      </c>
      <c r="I9" s="9"/>
      <c r="J9" s="6"/>
      <c r="K9" s="7">
        <f t="shared" si="1"/>
        <v>0</v>
      </c>
      <c r="L9" s="6"/>
      <c r="M9" s="6"/>
      <c r="N9" s="6"/>
      <c r="O9" s="6"/>
      <c r="P9" s="7">
        <f t="shared" si="2"/>
        <v>0</v>
      </c>
      <c r="Q9" s="7"/>
      <c r="R9" s="10">
        <f>F9*0.4+P9*0.6</f>
        <v>0</v>
      </c>
    </row>
    <row r="10" spans="1:18" x14ac:dyDescent="0.25">
      <c r="A10" s="5"/>
      <c r="B10" s="26">
        <v>9</v>
      </c>
      <c r="C10" s="55">
        <v>9977023125</v>
      </c>
      <c r="D10" s="55" t="s">
        <v>122</v>
      </c>
      <c r="E10" s="17">
        <v>8</v>
      </c>
      <c r="F10" s="7">
        <f>E10</f>
        <v>8</v>
      </c>
      <c r="G10" s="9">
        <v>0.5</v>
      </c>
      <c r="H10" s="9">
        <v>0.95</v>
      </c>
      <c r="I10" s="9"/>
      <c r="J10" s="6"/>
      <c r="K10" s="7">
        <f t="shared" si="1"/>
        <v>1.45</v>
      </c>
      <c r="L10" s="6"/>
      <c r="M10" s="6"/>
      <c r="N10" s="6"/>
      <c r="O10" s="6"/>
      <c r="P10" s="7">
        <f t="shared" si="2"/>
        <v>1.45</v>
      </c>
      <c r="Q10" s="7"/>
      <c r="R10" s="10"/>
    </row>
    <row r="11" spans="1:18" x14ac:dyDescent="0.25">
      <c r="A11" s="8"/>
      <c r="B11" s="26">
        <v>10</v>
      </c>
      <c r="C11" s="55">
        <v>7477688038</v>
      </c>
      <c r="D11" s="55" t="s">
        <v>114</v>
      </c>
      <c r="E11" s="17">
        <v>7.05</v>
      </c>
      <c r="F11" s="7">
        <f>E11</f>
        <v>7.05</v>
      </c>
      <c r="G11" s="9">
        <v>0.5</v>
      </c>
      <c r="H11" s="9">
        <v>1</v>
      </c>
      <c r="I11" s="9"/>
      <c r="J11" s="6"/>
      <c r="K11" s="7">
        <f t="shared" si="1"/>
        <v>1.5</v>
      </c>
      <c r="L11" s="6"/>
      <c r="M11" s="6"/>
      <c r="N11" s="6"/>
      <c r="O11" s="6"/>
      <c r="P11" s="7">
        <f t="shared" si="2"/>
        <v>1.5</v>
      </c>
      <c r="Q11" s="7"/>
      <c r="R11" s="10">
        <f>F11*0.4+P11*0.6</f>
        <v>3.72</v>
      </c>
    </row>
    <row r="12" spans="1:18" x14ac:dyDescent="0.25">
      <c r="A12" s="5"/>
      <c r="B12" s="26">
        <v>11</v>
      </c>
      <c r="C12" s="55">
        <v>7479693905</v>
      </c>
      <c r="D12" s="55" t="s">
        <v>115</v>
      </c>
      <c r="E12" s="17">
        <v>7.8</v>
      </c>
      <c r="F12" s="7">
        <f>E12</f>
        <v>7.8</v>
      </c>
      <c r="G12" s="71" t="s">
        <v>139</v>
      </c>
      <c r="H12" s="71" t="s">
        <v>139</v>
      </c>
      <c r="I12" s="9"/>
      <c r="J12" s="6"/>
      <c r="K12" s="7">
        <f t="shared" si="1"/>
        <v>0</v>
      </c>
      <c r="L12" s="6"/>
      <c r="M12" s="6"/>
      <c r="N12" s="6"/>
      <c r="O12" s="6"/>
      <c r="P12" s="7">
        <f t="shared" si="2"/>
        <v>0</v>
      </c>
      <c r="Q12" s="7"/>
      <c r="R12" s="10">
        <f>F12*0.4+P12*0.6</f>
        <v>3.12</v>
      </c>
    </row>
    <row r="13" spans="1:18" x14ac:dyDescent="0.25">
      <c r="A13" s="5"/>
      <c r="B13" s="26">
        <v>12</v>
      </c>
      <c r="C13" s="41">
        <v>6822486162</v>
      </c>
      <c r="D13" s="41" t="s">
        <v>116</v>
      </c>
      <c r="E13" s="17">
        <v>6.3</v>
      </c>
      <c r="F13" s="7">
        <f>E13</f>
        <v>6.3</v>
      </c>
      <c r="G13" s="9">
        <v>0.5</v>
      </c>
      <c r="H13" s="9">
        <v>0.95</v>
      </c>
      <c r="I13" s="9"/>
      <c r="J13" s="6"/>
      <c r="K13" s="7">
        <f t="shared" si="1"/>
        <v>1.45</v>
      </c>
      <c r="L13" s="6"/>
      <c r="M13" s="6"/>
      <c r="N13" s="6"/>
      <c r="O13" s="6"/>
      <c r="P13" s="7">
        <f t="shared" si="2"/>
        <v>1.45</v>
      </c>
      <c r="Q13" s="7"/>
      <c r="R13" s="10">
        <f>F13*0.4+P13*0.6</f>
        <v>3.39</v>
      </c>
    </row>
    <row r="14" spans="1:18" x14ac:dyDescent="0.25">
      <c r="A14" s="8"/>
      <c r="B14" s="26">
        <v>13</v>
      </c>
      <c r="C14" s="55">
        <v>9898541504</v>
      </c>
      <c r="D14" s="55" t="s">
        <v>118</v>
      </c>
      <c r="E14" s="17">
        <v>3.65</v>
      </c>
      <c r="F14" s="7">
        <f>E14</f>
        <v>3.65</v>
      </c>
      <c r="G14" s="71" t="s">
        <v>139</v>
      </c>
      <c r="H14" s="71" t="s">
        <v>139</v>
      </c>
      <c r="I14" s="9"/>
      <c r="J14" s="6"/>
      <c r="K14" s="7">
        <f t="shared" si="1"/>
        <v>0</v>
      </c>
      <c r="L14" s="6"/>
      <c r="M14" s="6"/>
      <c r="N14" s="6"/>
      <c r="O14" s="6"/>
      <c r="P14" s="7">
        <f t="shared" si="2"/>
        <v>0</v>
      </c>
      <c r="Q14" s="7"/>
      <c r="R14" s="10">
        <f>F14*0.4+P14*0.6</f>
        <v>1.46</v>
      </c>
    </row>
    <row r="15" spans="1:18" x14ac:dyDescent="0.25">
      <c r="A15" s="8"/>
      <c r="B15" s="26">
        <v>14</v>
      </c>
      <c r="C15" s="43">
        <v>6868530894</v>
      </c>
      <c r="D15" s="43" t="s">
        <v>119</v>
      </c>
      <c r="E15" s="17"/>
      <c r="F15" s="7"/>
      <c r="G15" s="71" t="s">
        <v>139</v>
      </c>
      <c r="H15" s="71" t="s">
        <v>139</v>
      </c>
      <c r="I15" s="9"/>
      <c r="J15" s="6"/>
      <c r="K15" s="7">
        <f t="shared" si="1"/>
        <v>0</v>
      </c>
      <c r="L15" s="6"/>
      <c r="M15" s="6"/>
      <c r="N15" s="6"/>
      <c r="O15" s="6"/>
      <c r="P15" s="7">
        <f t="shared" si="2"/>
        <v>0</v>
      </c>
      <c r="Q15" s="7"/>
      <c r="R15" s="10">
        <f>F15*0.4+P15*0.6</f>
        <v>0</v>
      </c>
    </row>
    <row r="16" spans="1:18" x14ac:dyDescent="0.25">
      <c r="A16" s="8"/>
      <c r="B16" s="26">
        <v>15</v>
      </c>
      <c r="C16" s="43">
        <v>6447286143</v>
      </c>
      <c r="D16" s="43" t="s">
        <v>120</v>
      </c>
      <c r="E16" s="17">
        <v>4.6500000000000004</v>
      </c>
      <c r="F16" s="7">
        <f>E16</f>
        <v>4.6500000000000004</v>
      </c>
      <c r="G16" s="71" t="s">
        <v>139</v>
      </c>
      <c r="H16" s="71" t="s">
        <v>139</v>
      </c>
      <c r="I16" s="9"/>
      <c r="J16" s="6"/>
      <c r="K16" s="7">
        <f t="shared" si="1"/>
        <v>0</v>
      </c>
      <c r="L16" s="6"/>
      <c r="M16" s="6"/>
      <c r="N16" s="6"/>
      <c r="O16" s="6"/>
      <c r="P16" s="7">
        <f t="shared" si="2"/>
        <v>0</v>
      </c>
      <c r="Q16" s="7"/>
      <c r="R16" s="10">
        <f>F16*0.4+P16*0.6</f>
        <v>1.8600000000000003</v>
      </c>
    </row>
    <row r="17" spans="1:18" x14ac:dyDescent="0.25">
      <c r="A17" s="8"/>
      <c r="B17" s="26">
        <v>16</v>
      </c>
      <c r="C17" s="41">
        <v>5298102372</v>
      </c>
      <c r="D17" s="41" t="s">
        <v>121</v>
      </c>
      <c r="E17" s="17">
        <v>8.25</v>
      </c>
      <c r="F17" s="7">
        <f>E17</f>
        <v>8.25</v>
      </c>
      <c r="G17" s="9">
        <v>0.5</v>
      </c>
      <c r="H17" s="9">
        <v>0.95</v>
      </c>
      <c r="I17" s="9"/>
      <c r="J17" s="6"/>
      <c r="K17" s="7">
        <f t="shared" si="1"/>
        <v>1.45</v>
      </c>
      <c r="L17" s="6"/>
      <c r="M17" s="6"/>
      <c r="N17" s="6"/>
      <c r="O17" s="6"/>
      <c r="P17" s="7">
        <f t="shared" si="2"/>
        <v>1.45</v>
      </c>
      <c r="Q17" s="7"/>
      <c r="R17" s="10">
        <f>F17*0.4+P17*0.6</f>
        <v>4.17</v>
      </c>
    </row>
    <row r="18" spans="1:18" x14ac:dyDescent="0.25">
      <c r="A18" s="8"/>
      <c r="B18" s="26">
        <v>20</v>
      </c>
      <c r="C18" s="33"/>
      <c r="D18" s="32"/>
      <c r="E18" s="17"/>
      <c r="F18" s="7"/>
      <c r="G18" s="9"/>
      <c r="H18" s="9"/>
      <c r="I18" s="9"/>
      <c r="J18" s="6"/>
      <c r="K18" s="7">
        <f t="shared" si="1"/>
        <v>0</v>
      </c>
      <c r="L18" s="6"/>
      <c r="M18" s="6"/>
      <c r="N18" s="6"/>
      <c r="O18" s="6"/>
      <c r="P18" s="7">
        <f t="shared" si="2"/>
        <v>0</v>
      </c>
      <c r="Q18" s="7"/>
      <c r="R18" s="10">
        <f>F18*0.4+P18*0.6</f>
        <v>0</v>
      </c>
    </row>
    <row r="19" spans="1:18" x14ac:dyDescent="0.25">
      <c r="A19" s="8"/>
      <c r="B19" s="26">
        <v>21</v>
      </c>
      <c r="C19" s="33"/>
      <c r="D19" s="32" t="s">
        <v>2</v>
      </c>
      <c r="E19" s="17">
        <f>AVERAGE(E2:E17)</f>
        <v>6.5628571428571432</v>
      </c>
      <c r="F19" s="17">
        <f>AVERAGE(F2:F17)</f>
        <v>6.5628571428571432</v>
      </c>
      <c r="G19" s="9"/>
      <c r="H19" s="9"/>
      <c r="I19" s="9"/>
      <c r="J19" s="6"/>
      <c r="K19" s="7">
        <f t="shared" si="1"/>
        <v>0</v>
      </c>
      <c r="L19" s="6"/>
      <c r="M19" s="6"/>
      <c r="N19" s="6"/>
      <c r="O19" s="6"/>
      <c r="P19" s="7">
        <f t="shared" si="2"/>
        <v>0</v>
      </c>
      <c r="Q19" s="7"/>
      <c r="R19" s="10">
        <f>F19*0.4+P19*0.6</f>
        <v>2.6251428571428574</v>
      </c>
    </row>
    <row r="20" spans="1:18" x14ac:dyDescent="0.25">
      <c r="A20" s="8"/>
      <c r="B20" s="26">
        <v>22</v>
      </c>
      <c r="C20" s="33"/>
      <c r="D20" s="32"/>
      <c r="E20" s="17"/>
      <c r="F20" s="7" t="e">
        <f>E20+#REF!</f>
        <v>#REF!</v>
      </c>
      <c r="G20" s="9"/>
      <c r="H20" s="9"/>
      <c r="I20" s="9"/>
      <c r="J20" s="6"/>
      <c r="K20" s="7">
        <f t="shared" si="1"/>
        <v>0</v>
      </c>
      <c r="L20" s="6"/>
      <c r="M20" s="6"/>
      <c r="N20" s="6"/>
      <c r="O20" s="6"/>
      <c r="P20" s="7">
        <f t="shared" si="2"/>
        <v>0</v>
      </c>
      <c r="Q20" s="7"/>
      <c r="R20" s="10" t="e">
        <f>F20*0.4+P20*0.6</f>
        <v>#REF!</v>
      </c>
    </row>
    <row r="21" spans="1:18" x14ac:dyDescent="0.25">
      <c r="A21" s="8"/>
      <c r="B21" s="26">
        <v>23</v>
      </c>
      <c r="C21" s="33"/>
      <c r="D21" s="32"/>
      <c r="E21" s="17"/>
      <c r="F21" s="7" t="e">
        <f>E21+#REF!</f>
        <v>#REF!</v>
      </c>
      <c r="G21" s="9"/>
      <c r="H21" s="9"/>
      <c r="I21" s="9"/>
      <c r="J21" s="6"/>
      <c r="K21" s="7">
        <f t="shared" si="1"/>
        <v>0</v>
      </c>
      <c r="L21" s="6"/>
      <c r="M21" s="6"/>
      <c r="N21" s="6"/>
      <c r="O21" s="6"/>
      <c r="P21" s="7">
        <f t="shared" si="2"/>
        <v>0</v>
      </c>
      <c r="Q21" s="7"/>
      <c r="R21" s="10" t="e">
        <f>F21*0.4+P21*0.6</f>
        <v>#REF!</v>
      </c>
    </row>
    <row r="22" spans="1:18" x14ac:dyDescent="0.25">
      <c r="A22" s="8"/>
      <c r="B22" s="26">
        <v>24</v>
      </c>
      <c r="C22" s="33"/>
      <c r="D22" s="32"/>
      <c r="E22" s="17"/>
      <c r="F22" s="7" t="e">
        <f>E22+#REF!</f>
        <v>#REF!</v>
      </c>
      <c r="G22" s="9"/>
      <c r="H22" s="9"/>
      <c r="I22" s="9"/>
      <c r="J22" s="6"/>
      <c r="K22" s="7">
        <f t="shared" si="1"/>
        <v>0</v>
      </c>
      <c r="L22" s="6"/>
      <c r="M22" s="6"/>
      <c r="N22" s="6"/>
      <c r="O22" s="6"/>
      <c r="P22" s="7">
        <f t="shared" si="2"/>
        <v>0</v>
      </c>
      <c r="Q22" s="7"/>
      <c r="R22" s="10" t="e">
        <f>F22*0.4+P22*0.6</f>
        <v>#REF!</v>
      </c>
    </row>
    <row r="23" spans="1:18" x14ac:dyDescent="0.25">
      <c r="A23" s="8"/>
      <c r="B23" s="26">
        <v>25</v>
      </c>
      <c r="C23" s="33"/>
      <c r="D23" s="32"/>
      <c r="E23" s="17"/>
      <c r="F23" s="7" t="e">
        <f>E23+#REF!</f>
        <v>#REF!</v>
      </c>
      <c r="G23" s="9"/>
      <c r="H23" s="9"/>
      <c r="I23" s="9"/>
      <c r="J23" s="6"/>
      <c r="K23" s="7">
        <f t="shared" si="1"/>
        <v>0</v>
      </c>
      <c r="L23" s="6"/>
      <c r="M23" s="6"/>
      <c r="N23" s="6"/>
      <c r="O23" s="6"/>
      <c r="P23" s="7">
        <f t="shared" si="2"/>
        <v>0</v>
      </c>
      <c r="Q23" s="7"/>
      <c r="R23" s="10" t="e">
        <f>F23*0.4+P23*0.6</f>
        <v>#REF!</v>
      </c>
    </row>
    <row r="24" spans="1:18" x14ac:dyDescent="0.25">
      <c r="A24" s="8"/>
      <c r="B24" s="26">
        <v>26</v>
      </c>
      <c r="C24" s="33"/>
      <c r="D24" s="32"/>
      <c r="E24" s="17"/>
      <c r="F24" s="7" t="e">
        <f>E24+#REF!</f>
        <v>#REF!</v>
      </c>
      <c r="G24" s="9"/>
      <c r="H24" s="9"/>
      <c r="I24" s="9"/>
      <c r="J24" s="6"/>
      <c r="K24" s="7">
        <f t="shared" si="1"/>
        <v>0</v>
      </c>
      <c r="L24" s="6"/>
      <c r="M24" s="6"/>
      <c r="N24" s="6"/>
      <c r="O24" s="6"/>
      <c r="P24" s="7">
        <f t="shared" si="2"/>
        <v>0</v>
      </c>
      <c r="Q24" s="7"/>
      <c r="R24" s="10" t="e">
        <f>F24*0.4+P24*0.6</f>
        <v>#REF!</v>
      </c>
    </row>
    <row r="25" spans="1:18" x14ac:dyDescent="0.25">
      <c r="A25" s="8"/>
      <c r="B25" s="26">
        <v>27</v>
      </c>
      <c r="C25" s="33"/>
      <c r="D25" s="32"/>
      <c r="E25" s="17"/>
      <c r="F25" s="7" t="e">
        <f>E25+#REF!</f>
        <v>#REF!</v>
      </c>
      <c r="G25" s="9"/>
      <c r="H25" s="9"/>
      <c r="I25" s="9"/>
      <c r="J25" s="6"/>
      <c r="K25" s="7">
        <f t="shared" si="1"/>
        <v>0</v>
      </c>
      <c r="L25" s="6"/>
      <c r="M25" s="6"/>
      <c r="N25" s="6"/>
      <c r="O25" s="6"/>
      <c r="P25" s="7">
        <f t="shared" si="2"/>
        <v>0</v>
      </c>
      <c r="Q25" s="7"/>
      <c r="R25" s="10" t="e">
        <f>F25*0.4+P25*0.6</f>
        <v>#REF!</v>
      </c>
    </row>
    <row r="26" spans="1:18" x14ac:dyDescent="0.25">
      <c r="A26" s="8"/>
      <c r="B26" s="26">
        <v>28</v>
      </c>
      <c r="C26" s="33"/>
      <c r="D26" s="32"/>
      <c r="E26" s="17"/>
      <c r="F26" s="7" t="e">
        <f>E26+#REF!</f>
        <v>#REF!</v>
      </c>
      <c r="G26" s="9"/>
      <c r="H26" s="9"/>
      <c r="I26" s="9"/>
      <c r="J26" s="6"/>
      <c r="K26" s="7">
        <f t="shared" si="1"/>
        <v>0</v>
      </c>
      <c r="L26" s="6"/>
      <c r="M26" s="6"/>
      <c r="N26" s="6"/>
      <c r="O26" s="6"/>
      <c r="P26" s="7">
        <f t="shared" si="2"/>
        <v>0</v>
      </c>
      <c r="Q26" s="7"/>
      <c r="R26" s="10" t="e">
        <f>F26*0.4+P26*0.6</f>
        <v>#REF!</v>
      </c>
    </row>
    <row r="27" spans="1:18" x14ac:dyDescent="0.25">
      <c r="A27" s="8"/>
      <c r="B27" s="26">
        <v>29</v>
      </c>
      <c r="C27" s="33"/>
      <c r="D27" s="32"/>
      <c r="E27" s="17"/>
      <c r="F27" s="7" t="e">
        <f>E27+#REF!</f>
        <v>#REF!</v>
      </c>
      <c r="G27" s="9"/>
      <c r="H27" s="9"/>
      <c r="I27" s="9"/>
      <c r="J27" s="6"/>
      <c r="K27" s="7">
        <f t="shared" si="1"/>
        <v>0</v>
      </c>
      <c r="L27" s="6"/>
      <c r="M27" s="6"/>
      <c r="N27" s="6"/>
      <c r="O27" s="6"/>
      <c r="P27" s="7">
        <f t="shared" si="2"/>
        <v>0</v>
      </c>
      <c r="Q27" s="7"/>
      <c r="R27" s="10" t="e">
        <f>F27*0.4+P27*0.6</f>
        <v>#REF!</v>
      </c>
    </row>
    <row r="28" spans="1:18" x14ac:dyDescent="0.25">
      <c r="A28" s="8"/>
      <c r="B28" s="26">
        <v>30</v>
      </c>
      <c r="C28" s="33"/>
      <c r="D28" s="32"/>
      <c r="E28" s="17"/>
      <c r="F28" s="7" t="e">
        <f>E28+#REF!</f>
        <v>#REF!</v>
      </c>
      <c r="G28" s="9"/>
      <c r="H28" s="9"/>
      <c r="I28" s="9"/>
      <c r="J28" s="6"/>
      <c r="K28" s="7">
        <f t="shared" si="1"/>
        <v>0</v>
      </c>
      <c r="L28" s="6"/>
      <c r="M28" s="6"/>
      <c r="N28" s="6"/>
      <c r="O28" s="6"/>
      <c r="P28" s="7">
        <f t="shared" si="2"/>
        <v>0</v>
      </c>
      <c r="Q28" s="7"/>
      <c r="R28" s="10" t="e">
        <f>F28*0.4+P28*0.6</f>
        <v>#REF!</v>
      </c>
    </row>
    <row r="29" spans="1:18" x14ac:dyDescent="0.25">
      <c r="A29" s="8"/>
      <c r="B29" s="26">
        <v>31</v>
      </c>
      <c r="C29" s="33"/>
      <c r="D29" s="32"/>
      <c r="E29" s="17"/>
      <c r="F29" s="7" t="e">
        <f>E29+#REF!</f>
        <v>#REF!</v>
      </c>
      <c r="G29" s="9"/>
      <c r="H29" s="9"/>
      <c r="I29" s="9"/>
      <c r="J29" s="6"/>
      <c r="K29" s="7">
        <f t="shared" si="1"/>
        <v>0</v>
      </c>
      <c r="L29" s="6"/>
      <c r="M29" s="6"/>
      <c r="N29" s="6"/>
      <c r="O29" s="6"/>
      <c r="P29" s="7">
        <f t="shared" si="2"/>
        <v>0</v>
      </c>
      <c r="Q29" s="7"/>
      <c r="R29" s="10" t="e">
        <f>F29*0.4+P29*0.6</f>
        <v>#REF!</v>
      </c>
    </row>
    <row r="30" spans="1:18" x14ac:dyDescent="0.25">
      <c r="A30" s="8"/>
      <c r="B30" s="26">
        <v>32</v>
      </c>
      <c r="C30" s="33"/>
      <c r="D30" s="32"/>
      <c r="E30" s="17"/>
      <c r="F30" s="7" t="e">
        <f>E30+#REF!</f>
        <v>#REF!</v>
      </c>
      <c r="G30" s="9"/>
      <c r="H30" s="9"/>
      <c r="I30" s="9"/>
      <c r="J30" s="6"/>
      <c r="K30" s="7">
        <f t="shared" si="1"/>
        <v>0</v>
      </c>
      <c r="L30" s="6"/>
      <c r="M30" s="6"/>
      <c r="N30" s="6"/>
      <c r="O30" s="6"/>
      <c r="P30" s="7">
        <f t="shared" si="2"/>
        <v>0</v>
      </c>
      <c r="Q30" s="7"/>
      <c r="R30" s="10" t="e">
        <f>F30*0.4+P30*0.6</f>
        <v>#REF!</v>
      </c>
    </row>
    <row r="31" spans="1:18" x14ac:dyDescent="0.25">
      <c r="A31" s="8"/>
      <c r="B31" s="26">
        <v>33</v>
      </c>
      <c r="C31" s="33"/>
      <c r="D31" s="32"/>
      <c r="E31" s="17"/>
      <c r="F31" s="7" t="e">
        <f>E31+#REF!</f>
        <v>#REF!</v>
      </c>
      <c r="G31" s="9"/>
      <c r="H31" s="9"/>
      <c r="I31" s="9"/>
      <c r="J31" s="6"/>
      <c r="K31" s="7">
        <f t="shared" si="1"/>
        <v>0</v>
      </c>
      <c r="L31" s="6"/>
      <c r="M31" s="6"/>
      <c r="N31" s="6"/>
      <c r="O31" s="6"/>
      <c r="P31" s="7">
        <f t="shared" si="2"/>
        <v>0</v>
      </c>
      <c r="Q31" s="7"/>
      <c r="R31" s="10" t="e">
        <f>F31*0.4+P31*0.6</f>
        <v>#REF!</v>
      </c>
    </row>
    <row r="32" spans="1:18" x14ac:dyDescent="0.25">
      <c r="A32" s="8"/>
      <c r="B32" s="26">
        <v>34</v>
      </c>
      <c r="C32" s="33"/>
      <c r="D32" s="32"/>
      <c r="E32" s="17"/>
      <c r="F32" s="7" t="e">
        <f>E32+#REF!</f>
        <v>#REF!</v>
      </c>
      <c r="G32" s="9"/>
      <c r="H32" s="9"/>
      <c r="I32" s="9"/>
      <c r="J32" s="6"/>
      <c r="K32" s="7">
        <f t="shared" si="1"/>
        <v>0</v>
      </c>
      <c r="L32" s="6"/>
      <c r="M32" s="6"/>
      <c r="N32" s="6"/>
      <c r="O32" s="6"/>
      <c r="P32" s="7">
        <f t="shared" si="2"/>
        <v>0</v>
      </c>
      <c r="Q32" s="7"/>
      <c r="R32" s="10" t="e">
        <f>F32*0.4+P32*0.6</f>
        <v>#REF!</v>
      </c>
    </row>
    <row r="33" spans="1:18" x14ac:dyDescent="0.25">
      <c r="A33" s="8"/>
      <c r="B33" s="26">
        <v>35</v>
      </c>
      <c r="C33" s="33"/>
      <c r="D33" s="32"/>
      <c r="E33" s="17"/>
      <c r="F33" s="7" t="e">
        <f>E33+#REF!</f>
        <v>#REF!</v>
      </c>
      <c r="G33" s="9"/>
      <c r="H33" s="9"/>
      <c r="I33" s="9"/>
      <c r="J33" s="6"/>
      <c r="K33" s="7">
        <f t="shared" si="1"/>
        <v>0</v>
      </c>
      <c r="L33" s="6"/>
      <c r="M33" s="6"/>
      <c r="N33" s="6"/>
      <c r="O33" s="6"/>
      <c r="P33" s="7">
        <f t="shared" si="2"/>
        <v>0</v>
      </c>
      <c r="Q33" s="7"/>
      <c r="R33" s="10" t="e">
        <f>F33*0.4+P33*0.6</f>
        <v>#REF!</v>
      </c>
    </row>
    <row r="34" spans="1:18" x14ac:dyDescent="0.25">
      <c r="A34" s="8"/>
      <c r="B34" s="26">
        <v>36</v>
      </c>
      <c r="C34" s="33"/>
      <c r="D34" s="32"/>
      <c r="E34" s="17"/>
      <c r="F34" s="7" t="e">
        <f>E34+#REF!</f>
        <v>#REF!</v>
      </c>
      <c r="G34" s="9"/>
      <c r="H34" s="9"/>
      <c r="I34" s="9"/>
      <c r="J34" s="6"/>
      <c r="K34" s="7">
        <f t="shared" si="1"/>
        <v>0</v>
      </c>
      <c r="L34" s="6"/>
      <c r="M34" s="6"/>
      <c r="N34" s="6"/>
      <c r="O34" s="6"/>
      <c r="P34" s="7">
        <f t="shared" si="2"/>
        <v>0</v>
      </c>
      <c r="Q34" s="7"/>
      <c r="R34" s="10" t="e">
        <f>F34*0.4+P34*0.6</f>
        <v>#REF!</v>
      </c>
    </row>
    <row r="35" spans="1:18" x14ac:dyDescent="0.25">
      <c r="A35" s="8"/>
      <c r="B35" s="26">
        <v>37</v>
      </c>
      <c r="C35" s="33"/>
      <c r="D35" s="32"/>
      <c r="E35" s="17"/>
      <c r="F35" s="7" t="e">
        <f>E35+#REF!</f>
        <v>#REF!</v>
      </c>
      <c r="G35" s="20"/>
      <c r="H35" s="20"/>
      <c r="I35" s="20"/>
      <c r="J35" s="20"/>
      <c r="K35" s="7">
        <f t="shared" si="1"/>
        <v>0</v>
      </c>
      <c r="L35" s="20"/>
      <c r="M35" s="20"/>
      <c r="N35" s="20"/>
      <c r="O35" s="20"/>
      <c r="P35" s="7">
        <f t="shared" si="2"/>
        <v>0</v>
      </c>
      <c r="Q35" s="7"/>
      <c r="R35" s="10" t="e">
        <f>F35*0.4+P35*0.6</f>
        <v>#REF!</v>
      </c>
    </row>
    <row r="36" spans="1:18" x14ac:dyDescent="0.25">
      <c r="A36" s="8"/>
      <c r="B36" s="26">
        <v>38</v>
      </c>
      <c r="C36" s="33"/>
      <c r="D36" s="32"/>
      <c r="E36" s="17"/>
      <c r="F36" s="7" t="e">
        <f>E36+#REF!</f>
        <v>#REF!</v>
      </c>
      <c r="G36" s="20"/>
      <c r="H36" s="20"/>
      <c r="I36" s="20"/>
      <c r="J36" s="20"/>
      <c r="K36" s="7">
        <f t="shared" si="1"/>
        <v>0</v>
      </c>
      <c r="L36" s="20"/>
      <c r="M36" s="20"/>
      <c r="N36" s="20"/>
      <c r="O36" s="20"/>
      <c r="P36" s="7">
        <f t="shared" si="2"/>
        <v>0</v>
      </c>
      <c r="Q36" s="7"/>
      <c r="R36" s="10" t="e">
        <f>F36*0.4+P36*0.6</f>
        <v>#REF!</v>
      </c>
    </row>
    <row r="37" spans="1:18" x14ac:dyDescent="0.25">
      <c r="A37" s="8"/>
      <c r="B37" s="26">
        <v>39</v>
      </c>
      <c r="C37" s="33"/>
      <c r="D37" s="32"/>
      <c r="E37" s="17"/>
      <c r="F37" s="7" t="e">
        <f>E37+#REF!</f>
        <v>#REF!</v>
      </c>
      <c r="G37" s="20"/>
      <c r="H37" s="20"/>
      <c r="I37" s="20"/>
      <c r="J37" s="20"/>
      <c r="K37" s="7">
        <f t="shared" si="1"/>
        <v>0</v>
      </c>
      <c r="L37" s="20"/>
      <c r="M37" s="20"/>
      <c r="N37" s="20"/>
      <c r="O37" s="20"/>
      <c r="P37" s="7">
        <f t="shared" si="2"/>
        <v>0</v>
      </c>
      <c r="Q37" s="7"/>
      <c r="R37" s="10" t="e">
        <f>F37*0.4+P37*0.6</f>
        <v>#REF!</v>
      </c>
    </row>
    <row r="38" spans="1:18" x14ac:dyDescent="0.25">
      <c r="A38" s="8"/>
      <c r="B38" s="26">
        <v>40</v>
      </c>
      <c r="C38" s="33"/>
      <c r="D38" s="32"/>
      <c r="E38" s="17"/>
      <c r="F38" s="7" t="e">
        <f>E38+#REF!</f>
        <v>#REF!</v>
      </c>
      <c r="G38" s="20"/>
      <c r="H38" s="20"/>
      <c r="I38" s="20"/>
      <c r="J38" s="20"/>
      <c r="K38" s="7">
        <f t="shared" si="1"/>
        <v>0</v>
      </c>
      <c r="L38" s="20"/>
      <c r="M38" s="20"/>
      <c r="N38" s="20"/>
      <c r="O38" s="20"/>
      <c r="P38" s="7">
        <f t="shared" si="2"/>
        <v>0</v>
      </c>
      <c r="Q38" s="7"/>
      <c r="R38" s="10" t="e">
        <f>F38*0.4+P38*0.6</f>
        <v>#REF!</v>
      </c>
    </row>
    <row r="39" spans="1:18" x14ac:dyDescent="0.25">
      <c r="A39" s="18"/>
      <c r="B39" s="18">
        <v>41</v>
      </c>
      <c r="C39" s="29"/>
      <c r="D39" s="29"/>
      <c r="E39" s="17"/>
      <c r="F39" s="7" t="e">
        <f>E39+#REF!</f>
        <v>#REF!</v>
      </c>
      <c r="G39" s="20"/>
      <c r="H39" s="20"/>
      <c r="I39" s="20"/>
      <c r="J39" s="20"/>
      <c r="K39" s="7">
        <f t="shared" si="1"/>
        <v>0</v>
      </c>
      <c r="L39" s="20"/>
      <c r="M39" s="20"/>
      <c r="N39" s="20"/>
      <c r="O39" s="20"/>
      <c r="P39" s="7">
        <f t="shared" si="2"/>
        <v>0</v>
      </c>
      <c r="Q39" s="7"/>
      <c r="R39" s="10" t="e">
        <f>F39*0.4+P39*0.6</f>
        <v>#REF!</v>
      </c>
    </row>
    <row r="40" spans="1:18" x14ac:dyDescent="0.25">
      <c r="A40" s="18"/>
      <c r="B40" s="18">
        <v>42</v>
      </c>
      <c r="C40" s="27"/>
      <c r="D40" s="27"/>
      <c r="E40" s="7"/>
      <c r="F40" s="7" t="e">
        <f>E40+#REF!</f>
        <v>#REF!</v>
      </c>
      <c r="G40" s="20"/>
      <c r="H40" s="20"/>
      <c r="I40" s="20"/>
      <c r="J40" s="20"/>
      <c r="K40" s="7">
        <f t="shared" si="1"/>
        <v>0</v>
      </c>
      <c r="L40" s="20"/>
      <c r="M40" s="20"/>
      <c r="N40" s="20"/>
      <c r="O40" s="20"/>
      <c r="P40" s="7">
        <f t="shared" si="2"/>
        <v>0</v>
      </c>
      <c r="Q40" s="7"/>
      <c r="R40" s="10" t="e">
        <f>F40*0.4+P40*0.6</f>
        <v>#REF!</v>
      </c>
    </row>
    <row r="41" spans="1:18" x14ac:dyDescent="0.25">
      <c r="D41" s="1" t="s">
        <v>2</v>
      </c>
      <c r="E41" s="24">
        <f>AVERAGE(E2:E39)</f>
        <v>6.5628571428571432</v>
      </c>
      <c r="F41" s="24" t="e">
        <f>AVERAGE(F2:F39)</f>
        <v>#REF!</v>
      </c>
      <c r="G41" s="20"/>
      <c r="H41" s="20"/>
      <c r="I41" s="20"/>
      <c r="J41" s="20"/>
      <c r="K41" s="7">
        <f t="shared" si="1"/>
        <v>0</v>
      </c>
      <c r="L41" s="20"/>
      <c r="M41" s="20"/>
      <c r="N41" s="20"/>
      <c r="O41" s="20"/>
      <c r="P41" s="7">
        <f t="shared" si="2"/>
        <v>0</v>
      </c>
      <c r="Q41" s="7"/>
      <c r="R41" s="10" t="e">
        <f>F41*0.4+P41*0.6</f>
        <v>#REF!</v>
      </c>
    </row>
    <row r="44" spans="1:18" x14ac:dyDescent="0.2">
      <c r="C44" s="1" t="s">
        <v>7</v>
      </c>
      <c r="D44" s="1" t="s">
        <v>8</v>
      </c>
    </row>
    <row r="45" spans="1:18" x14ac:dyDescent="0.2">
      <c r="D45" s="1" t="s">
        <v>9</v>
      </c>
    </row>
  </sheetData>
  <conditionalFormatting sqref="R2:R41">
    <cfRule type="cellIs" dxfId="3" priority="3" stopIfTrue="1" operator="greaterThanOrEqual">
      <formula>6</formula>
    </cfRule>
    <cfRule type="cellIs" dxfId="2" priority="4" stopIfTrue="1" operator="lessThan">
      <formula>6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48"/>
  <sheetViews>
    <sheetView showGridLines="0" tabSelected="1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J37" sqref="J37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9.8984375" style="1" customWidth="1"/>
    <col min="4" max="4" width="23.69921875" style="1" customWidth="1"/>
    <col min="5" max="5" width="7.796875" style="15" customWidth="1"/>
    <col min="6" max="6" width="8.09765625" style="15" customWidth="1"/>
    <col min="7" max="7" width="13.59765625" style="11" customWidth="1"/>
    <col min="8" max="8" width="6.59765625" style="11" customWidth="1"/>
    <col min="9" max="9" width="13" style="11" customWidth="1"/>
    <col min="10" max="10" width="9.09765625" style="1" customWidth="1"/>
    <col min="11" max="11" width="9.09765625" style="15" customWidth="1"/>
    <col min="12" max="15" width="6.59765625" style="1" customWidth="1"/>
    <col min="16" max="17" width="6.59765625" style="15" customWidth="1"/>
    <col min="18" max="253" width="6.59765625" style="1" customWidth="1"/>
    <col min="254" max="16384" width="6.59765625" style="2"/>
  </cols>
  <sheetData>
    <row r="1" spans="1:253" ht="33.75" customHeight="1" x14ac:dyDescent="0.2">
      <c r="A1" s="3" t="s">
        <v>5</v>
      </c>
      <c r="B1" s="3" t="s">
        <v>0</v>
      </c>
      <c r="C1" s="28" t="s">
        <v>6</v>
      </c>
      <c r="D1" s="28" t="s">
        <v>1</v>
      </c>
      <c r="E1" s="14" t="s">
        <v>101</v>
      </c>
      <c r="F1" s="14" t="s">
        <v>35</v>
      </c>
      <c r="G1" s="16" t="s">
        <v>132</v>
      </c>
      <c r="H1" s="16" t="s">
        <v>133</v>
      </c>
      <c r="I1" s="16" t="s">
        <v>134</v>
      </c>
      <c r="J1" s="3" t="s">
        <v>135</v>
      </c>
      <c r="K1" s="14" t="s">
        <v>136</v>
      </c>
      <c r="L1" s="3" t="s">
        <v>36</v>
      </c>
      <c r="M1" s="3" t="s">
        <v>37</v>
      </c>
      <c r="N1" s="3" t="s">
        <v>38</v>
      </c>
      <c r="O1" s="3" t="s">
        <v>39</v>
      </c>
      <c r="P1" s="14" t="s">
        <v>4</v>
      </c>
      <c r="Q1" s="14" t="s">
        <v>51</v>
      </c>
      <c r="R1" s="4" t="s">
        <v>3</v>
      </c>
    </row>
    <row r="2" spans="1:253" s="12" customFormat="1" ht="15" customHeight="1" x14ac:dyDescent="0.25">
      <c r="A2" s="13"/>
      <c r="B2" s="26">
        <v>1</v>
      </c>
      <c r="C2" s="30">
        <v>6622369894</v>
      </c>
      <c r="D2" s="25" t="s">
        <v>11</v>
      </c>
      <c r="E2" s="17">
        <v>7.43</v>
      </c>
      <c r="F2" s="7">
        <f>E2</f>
        <v>7.43</v>
      </c>
      <c r="G2" s="9">
        <v>0.5</v>
      </c>
      <c r="H2" s="9">
        <v>1</v>
      </c>
      <c r="I2" s="9"/>
      <c r="J2" s="9"/>
      <c r="K2" s="7">
        <f>SUM(G2:J2)</f>
        <v>1.5</v>
      </c>
      <c r="L2" s="9"/>
      <c r="M2" s="9"/>
      <c r="N2" s="9"/>
      <c r="O2" s="9"/>
      <c r="P2" s="7">
        <f>SUM(K2:O2)</f>
        <v>1.5</v>
      </c>
      <c r="Q2" s="7"/>
      <c r="R2" s="10">
        <f>F2*0.4+P2*0.6</f>
        <v>3.8719999999999999</v>
      </c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</row>
    <row r="3" spans="1:253" ht="15" customHeight="1" x14ac:dyDescent="0.25">
      <c r="A3" s="5"/>
      <c r="B3" s="26">
        <v>2</v>
      </c>
      <c r="C3" s="30">
        <v>7038507228</v>
      </c>
      <c r="D3" s="25" t="s">
        <v>12</v>
      </c>
      <c r="E3" s="17">
        <v>9.25</v>
      </c>
      <c r="F3" s="7">
        <f>E3</f>
        <v>9.25</v>
      </c>
      <c r="G3" s="71" t="s">
        <v>139</v>
      </c>
      <c r="H3" s="71" t="s">
        <v>139</v>
      </c>
      <c r="I3" s="9"/>
      <c r="J3" s="6"/>
      <c r="K3" s="7">
        <f t="shared" ref="K3:K43" si="0">SUM(G3:J3)</f>
        <v>0</v>
      </c>
      <c r="L3" s="6"/>
      <c r="M3" s="6"/>
      <c r="N3" s="6"/>
      <c r="O3" s="6"/>
      <c r="P3" s="7">
        <f t="shared" ref="P3:P44" si="1">SUM(K3:O3)</f>
        <v>0</v>
      </c>
      <c r="Q3" s="7"/>
      <c r="R3" s="10">
        <f>F3*0.4+P3*0.6</f>
        <v>3.7</v>
      </c>
    </row>
    <row r="4" spans="1:253" ht="15" customHeight="1" x14ac:dyDescent="0.25">
      <c r="A4" s="5"/>
      <c r="B4" s="26">
        <v>3</v>
      </c>
      <c r="C4" s="30">
        <v>1299145006</v>
      </c>
      <c r="D4" s="25" t="s">
        <v>13</v>
      </c>
      <c r="E4" s="17"/>
      <c r="F4" s="7"/>
      <c r="G4" s="71" t="s">
        <v>139</v>
      </c>
      <c r="H4" s="71" t="s">
        <v>139</v>
      </c>
      <c r="I4" s="9"/>
      <c r="J4" s="6"/>
      <c r="K4" s="7">
        <f t="shared" si="0"/>
        <v>0</v>
      </c>
      <c r="L4" s="6"/>
      <c r="M4" s="6"/>
      <c r="N4" s="6"/>
      <c r="O4" s="6"/>
      <c r="P4" s="7">
        <f t="shared" si="1"/>
        <v>0</v>
      </c>
      <c r="Q4" s="7"/>
      <c r="R4" s="10">
        <f>F4*0.4+P4*0.6</f>
        <v>0</v>
      </c>
    </row>
    <row r="5" spans="1:253" ht="15" customHeight="1" x14ac:dyDescent="0.25">
      <c r="A5" s="5"/>
      <c r="B5" s="26">
        <v>4</v>
      </c>
      <c r="C5" s="30">
        <v>1299934975</v>
      </c>
      <c r="D5" s="25" t="s">
        <v>40</v>
      </c>
      <c r="E5" s="17"/>
      <c r="F5" s="7"/>
      <c r="G5" s="71" t="s">
        <v>139</v>
      </c>
      <c r="H5" s="71" t="s">
        <v>139</v>
      </c>
      <c r="I5" s="9"/>
      <c r="J5" s="6"/>
      <c r="K5" s="7">
        <f t="shared" si="0"/>
        <v>0</v>
      </c>
      <c r="L5" s="6"/>
      <c r="M5" s="6"/>
      <c r="N5" s="6"/>
      <c r="O5" s="6"/>
      <c r="P5" s="7">
        <f t="shared" si="1"/>
        <v>0</v>
      </c>
      <c r="Q5" s="7"/>
      <c r="R5" s="10">
        <f>F5*0.4+P5*0.6</f>
        <v>0</v>
      </c>
    </row>
    <row r="6" spans="1:253" ht="15" customHeight="1" x14ac:dyDescent="0.25">
      <c r="A6" s="5"/>
      <c r="B6" s="26">
        <v>5</v>
      </c>
      <c r="C6" s="30">
        <v>7030511288</v>
      </c>
      <c r="D6" s="25" t="s">
        <v>14</v>
      </c>
      <c r="E6" s="17">
        <v>8.75</v>
      </c>
      <c r="F6" s="7">
        <f t="shared" ref="F6:F43" si="2">E6</f>
        <v>8.75</v>
      </c>
      <c r="G6" s="9">
        <v>0.5</v>
      </c>
      <c r="H6" s="9">
        <v>0.9</v>
      </c>
      <c r="I6" s="9"/>
      <c r="J6" s="6"/>
      <c r="K6" s="7">
        <f t="shared" si="0"/>
        <v>1.4</v>
      </c>
      <c r="L6" s="6"/>
      <c r="M6" s="6"/>
      <c r="N6" s="6"/>
      <c r="O6" s="6"/>
      <c r="P6" s="7">
        <f t="shared" si="1"/>
        <v>1.4</v>
      </c>
      <c r="Q6" s="7"/>
      <c r="R6" s="10">
        <f>F6*0.4+P6*0.6</f>
        <v>4.34</v>
      </c>
    </row>
    <row r="7" spans="1:253" ht="15" customHeight="1" x14ac:dyDescent="0.25">
      <c r="A7" s="5"/>
      <c r="B7" s="26">
        <v>6</v>
      </c>
      <c r="C7" s="30">
        <v>1567238272</v>
      </c>
      <c r="D7" s="25" t="s">
        <v>41</v>
      </c>
      <c r="E7" s="17">
        <v>5.5</v>
      </c>
      <c r="F7" s="7">
        <f t="shared" si="2"/>
        <v>5.5</v>
      </c>
      <c r="G7" s="9">
        <v>0.5</v>
      </c>
      <c r="H7" s="9">
        <v>1</v>
      </c>
      <c r="I7" s="9"/>
      <c r="J7" s="6"/>
      <c r="K7" s="7">
        <f t="shared" si="0"/>
        <v>1.5</v>
      </c>
      <c r="L7" s="6"/>
      <c r="M7" s="6"/>
      <c r="N7" s="6"/>
      <c r="O7" s="6"/>
      <c r="P7" s="7">
        <f t="shared" si="1"/>
        <v>1.5</v>
      </c>
      <c r="Q7" s="7"/>
      <c r="R7" s="10">
        <f>F7*0.4+P7*0.6</f>
        <v>3.1</v>
      </c>
    </row>
    <row r="8" spans="1:253" ht="15" customHeight="1" x14ac:dyDescent="0.25">
      <c r="A8" s="5"/>
      <c r="B8" s="26">
        <v>7</v>
      </c>
      <c r="C8" s="30">
        <v>6276245226</v>
      </c>
      <c r="D8" s="25" t="s">
        <v>15</v>
      </c>
      <c r="E8" s="17">
        <v>9.1300000000000008</v>
      </c>
      <c r="F8" s="7">
        <f t="shared" si="2"/>
        <v>9.1300000000000008</v>
      </c>
      <c r="G8" s="9">
        <v>0.5</v>
      </c>
      <c r="H8" s="9">
        <v>0.95</v>
      </c>
      <c r="I8" s="9"/>
      <c r="J8" s="6"/>
      <c r="K8" s="7">
        <f t="shared" si="0"/>
        <v>1.45</v>
      </c>
      <c r="L8" s="6"/>
      <c r="M8" s="6"/>
      <c r="N8" s="6"/>
      <c r="O8" s="6"/>
      <c r="P8" s="7">
        <f t="shared" si="1"/>
        <v>1.45</v>
      </c>
      <c r="Q8" s="7"/>
      <c r="R8" s="10">
        <f>F8*0.4+P8*0.6</f>
        <v>4.5220000000000002</v>
      </c>
    </row>
    <row r="9" spans="1:253" ht="15" customHeight="1" x14ac:dyDescent="0.25">
      <c r="A9" s="5"/>
      <c r="B9" s="26">
        <v>8</v>
      </c>
      <c r="C9" s="33">
        <v>6851447681</v>
      </c>
      <c r="D9" s="32" t="s">
        <v>16</v>
      </c>
      <c r="E9" s="17">
        <v>8.3000000000000007</v>
      </c>
      <c r="F9" s="7">
        <f t="shared" si="2"/>
        <v>8.3000000000000007</v>
      </c>
      <c r="G9" s="9">
        <v>0.5</v>
      </c>
      <c r="H9" s="9">
        <v>0.9</v>
      </c>
      <c r="I9" s="9"/>
      <c r="J9" s="6"/>
      <c r="K9" s="7">
        <f t="shared" si="0"/>
        <v>1.4</v>
      </c>
      <c r="L9" s="6"/>
      <c r="M9" s="6"/>
      <c r="N9" s="6"/>
      <c r="O9" s="6"/>
      <c r="P9" s="7">
        <f t="shared" si="1"/>
        <v>1.4</v>
      </c>
      <c r="Q9" s="7"/>
      <c r="R9" s="10">
        <f>F9*0.4+P9*0.6</f>
        <v>4.16</v>
      </c>
    </row>
    <row r="10" spans="1:253" ht="15" customHeight="1" x14ac:dyDescent="0.25">
      <c r="A10" s="5"/>
      <c r="B10" s="26">
        <v>9</v>
      </c>
      <c r="C10" s="33">
        <v>9020439067</v>
      </c>
      <c r="D10" s="32" t="s">
        <v>17</v>
      </c>
      <c r="E10" s="17">
        <v>6.85</v>
      </c>
      <c r="F10" s="7">
        <f t="shared" si="2"/>
        <v>6.85</v>
      </c>
      <c r="G10" s="9">
        <v>0.5</v>
      </c>
      <c r="H10" s="9">
        <v>0.95</v>
      </c>
      <c r="I10" s="9"/>
      <c r="J10" s="6"/>
      <c r="K10" s="7">
        <f t="shared" si="0"/>
        <v>1.45</v>
      </c>
      <c r="L10" s="6"/>
      <c r="M10" s="6"/>
      <c r="N10" s="6"/>
      <c r="O10" s="6"/>
      <c r="P10" s="7">
        <f t="shared" si="1"/>
        <v>1.45</v>
      </c>
      <c r="Q10" s="7"/>
      <c r="R10" s="10">
        <f>F10*0.4+P10*0.6</f>
        <v>3.6100000000000003</v>
      </c>
    </row>
    <row r="11" spans="1:253" ht="15" customHeight="1" x14ac:dyDescent="0.25">
      <c r="A11" s="5"/>
      <c r="B11" s="26">
        <v>10</v>
      </c>
      <c r="C11" s="33">
        <v>1299421185</v>
      </c>
      <c r="D11" s="32" t="s">
        <v>42</v>
      </c>
      <c r="E11" s="17">
        <v>8.5</v>
      </c>
      <c r="F11" s="7">
        <f t="shared" si="2"/>
        <v>8.5</v>
      </c>
      <c r="G11" s="9">
        <v>0.5</v>
      </c>
      <c r="H11" s="9">
        <v>0.95</v>
      </c>
      <c r="I11" s="9"/>
      <c r="J11" s="6"/>
      <c r="K11" s="7">
        <f t="shared" si="0"/>
        <v>1.45</v>
      </c>
      <c r="L11" s="6"/>
      <c r="M11" s="6"/>
      <c r="N11" s="6"/>
      <c r="O11" s="6"/>
      <c r="P11" s="7">
        <f t="shared" si="1"/>
        <v>1.45</v>
      </c>
      <c r="Q11" s="7"/>
      <c r="R11" s="10">
        <f>F11*0.4+P11*0.6</f>
        <v>4.2700000000000005</v>
      </c>
    </row>
    <row r="12" spans="1:253" ht="15" customHeight="1" x14ac:dyDescent="0.25">
      <c r="A12" s="5"/>
      <c r="B12" s="26">
        <v>11</v>
      </c>
      <c r="C12" s="30">
        <v>6814007947</v>
      </c>
      <c r="D12" s="25" t="s">
        <v>18</v>
      </c>
      <c r="E12" s="17">
        <v>6.85</v>
      </c>
      <c r="F12" s="7">
        <f t="shared" si="2"/>
        <v>6.85</v>
      </c>
      <c r="G12" s="9">
        <v>0.5</v>
      </c>
      <c r="H12" s="9">
        <v>1</v>
      </c>
      <c r="I12" s="9"/>
      <c r="J12" s="6"/>
      <c r="K12" s="7">
        <f t="shared" si="0"/>
        <v>1.5</v>
      </c>
      <c r="L12" s="6"/>
      <c r="M12" s="6"/>
      <c r="N12" s="6"/>
      <c r="O12" s="6"/>
      <c r="P12" s="7">
        <f t="shared" si="1"/>
        <v>1.5</v>
      </c>
      <c r="Q12" s="7"/>
      <c r="R12" s="10">
        <f>F12*0.4+P12*0.6</f>
        <v>3.64</v>
      </c>
    </row>
    <row r="13" spans="1:253" ht="15" customHeight="1" x14ac:dyDescent="0.25">
      <c r="A13" s="5"/>
      <c r="B13" s="26">
        <v>12</v>
      </c>
      <c r="C13" s="30">
        <v>6857472191</v>
      </c>
      <c r="D13" s="25" t="s">
        <v>19</v>
      </c>
      <c r="E13" s="17">
        <v>8.75</v>
      </c>
      <c r="F13" s="7">
        <f t="shared" si="2"/>
        <v>8.75</v>
      </c>
      <c r="G13" s="9">
        <v>0.5</v>
      </c>
      <c r="H13" s="9">
        <v>0.9</v>
      </c>
      <c r="I13" s="9"/>
      <c r="J13" s="6"/>
      <c r="K13" s="7">
        <f t="shared" si="0"/>
        <v>1.4</v>
      </c>
      <c r="L13" s="6"/>
      <c r="M13" s="6"/>
      <c r="N13" s="6"/>
      <c r="O13" s="6"/>
      <c r="P13" s="7">
        <f t="shared" si="1"/>
        <v>1.4</v>
      </c>
      <c r="Q13" s="7"/>
      <c r="R13" s="10">
        <f>F13*0.4+P13*0.6</f>
        <v>4.34</v>
      </c>
    </row>
    <row r="14" spans="1:253" ht="15" customHeight="1" x14ac:dyDescent="0.25">
      <c r="A14" s="5"/>
      <c r="B14" s="26">
        <v>13</v>
      </c>
      <c r="C14" s="30">
        <v>6248224300</v>
      </c>
      <c r="D14" s="25" t="s">
        <v>20</v>
      </c>
      <c r="E14" s="17">
        <v>7.43</v>
      </c>
      <c r="F14" s="7">
        <f t="shared" si="2"/>
        <v>7.43</v>
      </c>
      <c r="G14" s="9">
        <v>0.5</v>
      </c>
      <c r="H14" s="9">
        <v>0.85</v>
      </c>
      <c r="I14" s="9"/>
      <c r="J14" s="6"/>
      <c r="K14" s="7">
        <f t="shared" si="0"/>
        <v>1.35</v>
      </c>
      <c r="L14" s="6"/>
      <c r="M14" s="6"/>
      <c r="N14" s="6"/>
      <c r="O14" s="6"/>
      <c r="P14" s="7">
        <f t="shared" si="1"/>
        <v>1.35</v>
      </c>
      <c r="Q14" s="7"/>
      <c r="R14" s="10">
        <f>F14*0.4+P14*0.6</f>
        <v>3.782</v>
      </c>
    </row>
    <row r="15" spans="1:253" ht="15" customHeight="1" x14ac:dyDescent="0.25">
      <c r="A15" s="5"/>
      <c r="B15" s="26">
        <v>14</v>
      </c>
      <c r="C15" s="30">
        <v>1299432773</v>
      </c>
      <c r="D15" s="25" t="s">
        <v>21</v>
      </c>
      <c r="E15" s="17">
        <v>7.25</v>
      </c>
      <c r="F15" s="7">
        <f t="shared" si="2"/>
        <v>7.25</v>
      </c>
      <c r="G15" s="9">
        <v>0.5</v>
      </c>
      <c r="H15" s="9">
        <v>0.95</v>
      </c>
      <c r="I15" s="9"/>
      <c r="J15" s="6"/>
      <c r="K15" s="7">
        <f t="shared" si="0"/>
        <v>1.45</v>
      </c>
      <c r="L15" s="6"/>
      <c r="M15" s="6"/>
      <c r="N15" s="6"/>
      <c r="O15" s="6"/>
      <c r="P15" s="7">
        <f t="shared" si="1"/>
        <v>1.45</v>
      </c>
      <c r="Q15" s="7"/>
      <c r="R15" s="10">
        <f>F15*0.4+P15*0.6</f>
        <v>3.7700000000000005</v>
      </c>
    </row>
    <row r="16" spans="1:253" ht="15" customHeight="1" x14ac:dyDescent="0.25">
      <c r="A16" s="5"/>
      <c r="B16" s="26">
        <v>15</v>
      </c>
      <c r="C16" s="30">
        <v>3708625405</v>
      </c>
      <c r="D16" s="25" t="s">
        <v>43</v>
      </c>
      <c r="E16" s="17">
        <v>8.3000000000000007</v>
      </c>
      <c r="F16" s="7">
        <f t="shared" si="2"/>
        <v>8.3000000000000007</v>
      </c>
      <c r="G16" s="9">
        <v>0.5</v>
      </c>
      <c r="H16" s="9">
        <v>0.95</v>
      </c>
      <c r="I16" s="9"/>
      <c r="J16" s="6"/>
      <c r="K16" s="7">
        <f t="shared" si="0"/>
        <v>1.45</v>
      </c>
      <c r="L16" s="6"/>
      <c r="M16" s="6"/>
      <c r="N16" s="6"/>
      <c r="O16" s="6"/>
      <c r="P16" s="7">
        <f t="shared" si="1"/>
        <v>1.45</v>
      </c>
      <c r="Q16" s="7"/>
      <c r="R16" s="10">
        <f>F16*0.4+P16*0.6</f>
        <v>4.1900000000000004</v>
      </c>
    </row>
    <row r="17" spans="1:18" ht="15" customHeight="1" x14ac:dyDescent="0.25">
      <c r="A17" s="5"/>
      <c r="B17" s="26">
        <v>16</v>
      </c>
      <c r="C17" s="30">
        <v>3726692720</v>
      </c>
      <c r="D17" s="25" t="s">
        <v>44</v>
      </c>
      <c r="E17" s="17">
        <v>6.4</v>
      </c>
      <c r="F17" s="7">
        <f t="shared" si="2"/>
        <v>6.4</v>
      </c>
      <c r="G17" s="9">
        <v>0.5</v>
      </c>
      <c r="H17" s="9">
        <v>1</v>
      </c>
      <c r="I17" s="9"/>
      <c r="J17" s="6"/>
      <c r="K17" s="7">
        <f t="shared" si="0"/>
        <v>1.5</v>
      </c>
      <c r="L17" s="6"/>
      <c r="M17" s="6"/>
      <c r="N17" s="6"/>
      <c r="O17" s="6"/>
      <c r="P17" s="7">
        <f t="shared" si="1"/>
        <v>1.5</v>
      </c>
      <c r="Q17" s="7"/>
      <c r="R17" s="10">
        <f>F17*0.4+P17*0.6</f>
        <v>3.4600000000000004</v>
      </c>
    </row>
    <row r="18" spans="1:18" ht="15" customHeight="1" x14ac:dyDescent="0.25">
      <c r="A18" s="5"/>
      <c r="B18" s="26">
        <v>17</v>
      </c>
      <c r="C18" s="30">
        <v>6814008277</v>
      </c>
      <c r="D18" s="25" t="s">
        <v>22</v>
      </c>
      <c r="E18" s="17">
        <v>6.75</v>
      </c>
      <c r="F18" s="7">
        <f t="shared" si="2"/>
        <v>6.75</v>
      </c>
      <c r="G18" s="9">
        <v>0.5</v>
      </c>
      <c r="H18" s="9">
        <v>0.95</v>
      </c>
      <c r="I18" s="9"/>
      <c r="J18" s="6"/>
      <c r="K18" s="7">
        <f t="shared" si="0"/>
        <v>1.45</v>
      </c>
      <c r="L18" s="6"/>
      <c r="M18" s="6"/>
      <c r="N18" s="6"/>
      <c r="O18" s="6"/>
      <c r="P18" s="7">
        <f t="shared" si="1"/>
        <v>1.45</v>
      </c>
      <c r="Q18" s="7"/>
      <c r="R18" s="10">
        <f>F18*0.4+P18*0.6</f>
        <v>3.5700000000000003</v>
      </c>
    </row>
    <row r="19" spans="1:18" ht="15" customHeight="1" x14ac:dyDescent="0.25">
      <c r="A19" s="5"/>
      <c r="B19" s="26">
        <v>18</v>
      </c>
      <c r="C19" s="30">
        <v>6662394412</v>
      </c>
      <c r="D19" s="25" t="s">
        <v>23</v>
      </c>
      <c r="E19" s="17">
        <v>8.5</v>
      </c>
      <c r="F19" s="7">
        <f t="shared" si="2"/>
        <v>8.5</v>
      </c>
      <c r="G19" s="9">
        <v>0.5</v>
      </c>
      <c r="H19" s="9">
        <v>0.9</v>
      </c>
      <c r="I19" s="9"/>
      <c r="J19" s="6"/>
      <c r="K19" s="7">
        <f t="shared" si="0"/>
        <v>1.4</v>
      </c>
      <c r="L19" s="6"/>
      <c r="M19" s="6"/>
      <c r="N19" s="6"/>
      <c r="O19" s="6"/>
      <c r="P19" s="7">
        <f t="shared" si="1"/>
        <v>1.4</v>
      </c>
      <c r="Q19" s="7"/>
      <c r="R19" s="10">
        <f>F19*0.4+P19*0.6</f>
        <v>4.24</v>
      </c>
    </row>
    <row r="20" spans="1:18" ht="15" customHeight="1" x14ac:dyDescent="0.25">
      <c r="A20" s="5"/>
      <c r="B20" s="26">
        <v>19</v>
      </c>
      <c r="C20" s="30">
        <v>1299418520</v>
      </c>
      <c r="D20" s="25" t="s">
        <v>24</v>
      </c>
      <c r="E20" s="17">
        <v>4.8499999999999996</v>
      </c>
      <c r="F20" s="7">
        <f t="shared" si="2"/>
        <v>4.8499999999999996</v>
      </c>
      <c r="G20" s="9">
        <v>0.5</v>
      </c>
      <c r="H20" s="9">
        <v>0.9</v>
      </c>
      <c r="I20" s="9"/>
      <c r="J20" s="6"/>
      <c r="K20" s="7">
        <f t="shared" si="0"/>
        <v>1.4</v>
      </c>
      <c r="L20" s="6"/>
      <c r="M20" s="6"/>
      <c r="N20" s="6"/>
      <c r="O20" s="6"/>
      <c r="P20" s="7">
        <f t="shared" si="1"/>
        <v>1.4</v>
      </c>
      <c r="Q20" s="7"/>
      <c r="R20" s="10">
        <f>F20*0.4+P20*0.6</f>
        <v>2.78</v>
      </c>
    </row>
    <row r="21" spans="1:18" ht="15" customHeight="1" x14ac:dyDescent="0.25">
      <c r="A21" s="5"/>
      <c r="B21" s="26">
        <v>20</v>
      </c>
      <c r="C21" s="30">
        <v>2033008427</v>
      </c>
      <c r="D21" s="25" t="s">
        <v>25</v>
      </c>
      <c r="E21" s="17">
        <v>7.68</v>
      </c>
      <c r="F21" s="7">
        <f t="shared" si="2"/>
        <v>7.68</v>
      </c>
      <c r="G21" s="9">
        <v>0.5</v>
      </c>
      <c r="H21" s="9">
        <v>0.9</v>
      </c>
      <c r="I21" s="9"/>
      <c r="J21" s="6"/>
      <c r="K21" s="7">
        <f t="shared" si="0"/>
        <v>1.4</v>
      </c>
      <c r="L21" s="6"/>
      <c r="M21" s="6"/>
      <c r="N21" s="6"/>
      <c r="O21" s="6"/>
      <c r="P21" s="7">
        <f t="shared" si="1"/>
        <v>1.4</v>
      </c>
      <c r="Q21" s="7"/>
      <c r="R21" s="10">
        <f>F21*0.4+P21*0.6</f>
        <v>3.9119999999999999</v>
      </c>
    </row>
    <row r="22" spans="1:18" ht="15" customHeight="1" x14ac:dyDescent="0.25">
      <c r="A22" s="5"/>
      <c r="B22" s="26">
        <v>21</v>
      </c>
      <c r="C22" s="30">
        <v>111504465</v>
      </c>
      <c r="D22" s="25" t="s">
        <v>45</v>
      </c>
      <c r="E22" s="17">
        <v>3.9</v>
      </c>
      <c r="F22" s="7">
        <f t="shared" si="2"/>
        <v>3.9</v>
      </c>
      <c r="G22" s="9">
        <v>0.5</v>
      </c>
      <c r="H22" s="9">
        <v>1</v>
      </c>
      <c r="I22" s="9"/>
      <c r="J22" s="6"/>
      <c r="K22" s="7">
        <f t="shared" si="0"/>
        <v>1.5</v>
      </c>
      <c r="L22" s="6"/>
      <c r="M22" s="6"/>
      <c r="N22" s="6"/>
      <c r="O22" s="6"/>
      <c r="P22" s="7">
        <f t="shared" si="1"/>
        <v>1.5</v>
      </c>
      <c r="Q22" s="7"/>
      <c r="R22" s="10">
        <f>F22*0.4+P22*0.6</f>
        <v>2.46</v>
      </c>
    </row>
    <row r="23" spans="1:18" ht="15" customHeight="1" x14ac:dyDescent="0.25">
      <c r="A23" s="5"/>
      <c r="B23" s="26">
        <v>22</v>
      </c>
      <c r="C23" s="30">
        <v>3006371737</v>
      </c>
      <c r="D23" s="25" t="s">
        <v>26</v>
      </c>
      <c r="E23" s="17">
        <v>8.85</v>
      </c>
      <c r="F23" s="7">
        <f t="shared" si="2"/>
        <v>8.85</v>
      </c>
      <c r="G23" s="9">
        <v>0.5</v>
      </c>
      <c r="H23" s="9">
        <v>1</v>
      </c>
      <c r="I23" s="9"/>
      <c r="J23" s="6"/>
      <c r="K23" s="7">
        <f t="shared" si="0"/>
        <v>1.5</v>
      </c>
      <c r="L23" s="6"/>
      <c r="M23" s="6"/>
      <c r="N23" s="6"/>
      <c r="O23" s="6"/>
      <c r="P23" s="7">
        <f t="shared" si="1"/>
        <v>1.5</v>
      </c>
      <c r="Q23" s="7"/>
      <c r="R23" s="10">
        <f>F23*0.4+P23*0.6</f>
        <v>4.4399999999999995</v>
      </c>
    </row>
    <row r="24" spans="1:18" ht="15" customHeight="1" x14ac:dyDescent="0.25">
      <c r="A24" s="5"/>
      <c r="B24" s="26">
        <v>23</v>
      </c>
      <c r="C24" s="30">
        <v>6297243405</v>
      </c>
      <c r="D24" s="25" t="s">
        <v>27</v>
      </c>
      <c r="E24" s="17">
        <v>7.75</v>
      </c>
      <c r="F24" s="7">
        <f t="shared" si="2"/>
        <v>7.75</v>
      </c>
      <c r="G24" s="9">
        <v>0.5</v>
      </c>
      <c r="H24" s="9">
        <v>0.95</v>
      </c>
      <c r="I24" s="9"/>
      <c r="J24" s="6"/>
      <c r="K24" s="7">
        <f t="shared" si="0"/>
        <v>1.45</v>
      </c>
      <c r="L24" s="6"/>
      <c r="M24" s="6"/>
      <c r="N24" s="6"/>
      <c r="O24" s="6"/>
      <c r="P24" s="7">
        <f t="shared" si="1"/>
        <v>1.45</v>
      </c>
      <c r="Q24" s="7"/>
      <c r="R24" s="10">
        <f>F24*0.4+P24*0.6</f>
        <v>3.97</v>
      </c>
    </row>
    <row r="25" spans="1:18" ht="15" customHeight="1" x14ac:dyDescent="0.25">
      <c r="A25" s="5"/>
      <c r="B25" s="26">
        <v>24</v>
      </c>
      <c r="C25" s="30">
        <v>3776739293</v>
      </c>
      <c r="D25" s="25" t="s">
        <v>46</v>
      </c>
      <c r="E25" s="17">
        <v>7.18</v>
      </c>
      <c r="F25" s="7">
        <f t="shared" si="2"/>
        <v>7.18</v>
      </c>
      <c r="G25" s="9">
        <v>0.5</v>
      </c>
      <c r="H25" s="9">
        <v>0.95</v>
      </c>
      <c r="I25" s="9"/>
      <c r="J25" s="6"/>
      <c r="K25" s="7">
        <f t="shared" si="0"/>
        <v>1.45</v>
      </c>
      <c r="L25" s="6"/>
      <c r="M25" s="6"/>
      <c r="N25" s="6"/>
      <c r="O25" s="6"/>
      <c r="P25" s="7">
        <f t="shared" si="1"/>
        <v>1.45</v>
      </c>
      <c r="Q25" s="7"/>
      <c r="R25" s="10">
        <f>F25*0.4+P25*0.6</f>
        <v>3.742</v>
      </c>
    </row>
    <row r="26" spans="1:18" ht="15" customHeight="1" x14ac:dyDescent="0.25">
      <c r="A26" s="5"/>
      <c r="B26" s="26">
        <v>25</v>
      </c>
      <c r="C26" s="30">
        <v>6662426294</v>
      </c>
      <c r="D26" s="25" t="s">
        <v>28</v>
      </c>
      <c r="E26" s="17">
        <v>8.35</v>
      </c>
      <c r="F26" s="7">
        <f t="shared" si="2"/>
        <v>8.35</v>
      </c>
      <c r="G26" s="71" t="s">
        <v>139</v>
      </c>
      <c r="H26" s="71" t="s">
        <v>139</v>
      </c>
      <c r="I26" s="9"/>
      <c r="J26" s="6"/>
      <c r="K26" s="7">
        <f t="shared" si="0"/>
        <v>0</v>
      </c>
      <c r="L26" s="6"/>
      <c r="M26" s="6"/>
      <c r="N26" s="6"/>
      <c r="O26" s="6"/>
      <c r="P26" s="7">
        <f t="shared" si="1"/>
        <v>0</v>
      </c>
      <c r="Q26" s="7"/>
      <c r="R26" s="10">
        <f>F26*0.4+P26*0.6</f>
        <v>3.34</v>
      </c>
    </row>
    <row r="27" spans="1:18" ht="15" customHeight="1" x14ac:dyDescent="0.25">
      <c r="A27" s="5"/>
      <c r="B27" s="26">
        <v>26</v>
      </c>
      <c r="C27" s="30">
        <v>1575158537</v>
      </c>
      <c r="D27" s="25" t="s">
        <v>29</v>
      </c>
      <c r="E27" s="17">
        <v>7.63</v>
      </c>
      <c r="F27" s="7">
        <f t="shared" si="2"/>
        <v>7.63</v>
      </c>
      <c r="G27" s="9">
        <v>0.5</v>
      </c>
      <c r="H27" s="9">
        <v>1</v>
      </c>
      <c r="I27" s="9"/>
      <c r="J27" s="6"/>
      <c r="K27" s="7">
        <f t="shared" si="0"/>
        <v>1.5</v>
      </c>
      <c r="L27" s="6"/>
      <c r="M27" s="6"/>
      <c r="N27" s="6"/>
      <c r="O27" s="6"/>
      <c r="P27" s="7">
        <f t="shared" si="1"/>
        <v>1.5</v>
      </c>
      <c r="Q27" s="7"/>
      <c r="R27" s="10">
        <f>F27*0.4+P27*0.6</f>
        <v>3.952</v>
      </c>
    </row>
    <row r="28" spans="1:18" ht="15" customHeight="1" x14ac:dyDescent="0.25">
      <c r="A28" s="5"/>
      <c r="B28" s="26">
        <v>27</v>
      </c>
      <c r="C28" s="30">
        <v>6659373453</v>
      </c>
      <c r="D28" s="25" t="s">
        <v>30</v>
      </c>
      <c r="E28" s="17">
        <v>6.75</v>
      </c>
      <c r="F28" s="7">
        <f t="shared" si="2"/>
        <v>6.75</v>
      </c>
      <c r="G28" s="9">
        <v>0.5</v>
      </c>
      <c r="H28" s="9">
        <v>0.85</v>
      </c>
      <c r="I28" s="9"/>
      <c r="J28" s="6"/>
      <c r="K28" s="7">
        <f t="shared" si="0"/>
        <v>1.35</v>
      </c>
      <c r="L28" s="6"/>
      <c r="M28" s="6"/>
      <c r="N28" s="6"/>
      <c r="O28" s="6"/>
      <c r="P28" s="7">
        <f t="shared" si="1"/>
        <v>1.35</v>
      </c>
      <c r="Q28" s="7"/>
      <c r="R28" s="10">
        <f>F28*0.4+P28*0.6</f>
        <v>3.5100000000000002</v>
      </c>
    </row>
    <row r="29" spans="1:18" ht="15" customHeight="1" x14ac:dyDescent="0.25">
      <c r="A29" s="5"/>
      <c r="B29" s="26">
        <v>28</v>
      </c>
      <c r="C29" s="30">
        <v>6814015039</v>
      </c>
      <c r="D29" s="25" t="s">
        <v>31</v>
      </c>
      <c r="E29" s="17">
        <v>6.05</v>
      </c>
      <c r="F29" s="7">
        <f t="shared" si="2"/>
        <v>6.05</v>
      </c>
      <c r="G29" s="71" t="s">
        <v>139</v>
      </c>
      <c r="H29" s="71" t="s">
        <v>139</v>
      </c>
      <c r="I29" s="9"/>
      <c r="J29" s="6"/>
      <c r="K29" s="7">
        <f t="shared" si="0"/>
        <v>0</v>
      </c>
      <c r="L29" s="6"/>
      <c r="M29" s="6"/>
      <c r="N29" s="6"/>
      <c r="O29" s="6"/>
      <c r="P29" s="7">
        <f t="shared" si="1"/>
        <v>0</v>
      </c>
      <c r="Q29" s="7"/>
      <c r="R29" s="10">
        <f>F29*0.4+P29*0.6</f>
        <v>2.42</v>
      </c>
    </row>
    <row r="30" spans="1:18" ht="15" customHeight="1" x14ac:dyDescent="0.25">
      <c r="A30" s="5"/>
      <c r="B30" s="26">
        <v>29</v>
      </c>
      <c r="C30" s="30">
        <v>6814014909</v>
      </c>
      <c r="D30" s="25" t="s">
        <v>32</v>
      </c>
      <c r="E30" s="17">
        <v>8</v>
      </c>
      <c r="F30" s="7">
        <f t="shared" si="2"/>
        <v>8</v>
      </c>
      <c r="G30" s="71" t="s">
        <v>139</v>
      </c>
      <c r="H30" s="71" t="s">
        <v>139</v>
      </c>
      <c r="I30" s="9"/>
      <c r="J30" s="6"/>
      <c r="K30" s="7">
        <f t="shared" si="0"/>
        <v>0</v>
      </c>
      <c r="L30" s="6"/>
      <c r="M30" s="6"/>
      <c r="N30" s="6"/>
      <c r="O30" s="6"/>
      <c r="P30" s="7">
        <f t="shared" si="1"/>
        <v>0</v>
      </c>
      <c r="Q30" s="7"/>
      <c r="R30" s="10">
        <f>F30*0.4+P30*0.6</f>
        <v>3.2</v>
      </c>
    </row>
    <row r="31" spans="1:18" ht="15" customHeight="1" x14ac:dyDescent="0.25">
      <c r="A31" s="5"/>
      <c r="B31" s="26">
        <v>30</v>
      </c>
      <c r="C31" s="30">
        <v>6284257410</v>
      </c>
      <c r="D31" s="25" t="s">
        <v>33</v>
      </c>
      <c r="E31" s="17">
        <v>6.98</v>
      </c>
      <c r="F31" s="7">
        <f t="shared" si="2"/>
        <v>6.98</v>
      </c>
      <c r="G31" s="9">
        <v>0.5</v>
      </c>
      <c r="H31" s="9">
        <v>1</v>
      </c>
      <c r="I31" s="9"/>
      <c r="J31" s="6"/>
      <c r="K31" s="7">
        <f t="shared" si="0"/>
        <v>1.5</v>
      </c>
      <c r="L31" s="6"/>
      <c r="M31" s="6"/>
      <c r="N31" s="6"/>
      <c r="O31" s="6"/>
      <c r="P31" s="7">
        <f t="shared" si="1"/>
        <v>1.5</v>
      </c>
      <c r="Q31" s="7"/>
      <c r="R31" s="10">
        <f>F31*0.4+P31*0.6</f>
        <v>3.6920000000000002</v>
      </c>
    </row>
    <row r="32" spans="1:18" ht="15" customHeight="1" x14ac:dyDescent="0.25">
      <c r="A32" s="5"/>
      <c r="B32" s="26">
        <v>31</v>
      </c>
      <c r="C32" s="30">
        <v>6661438298</v>
      </c>
      <c r="D32" s="25" t="s">
        <v>34</v>
      </c>
      <c r="E32" s="17">
        <v>9.35</v>
      </c>
      <c r="F32" s="7">
        <f t="shared" si="2"/>
        <v>9.35</v>
      </c>
      <c r="G32" s="9">
        <v>0.5</v>
      </c>
      <c r="H32" s="9">
        <v>1</v>
      </c>
      <c r="I32" s="9"/>
      <c r="J32" s="6"/>
      <c r="K32" s="7">
        <f t="shared" si="0"/>
        <v>1.5</v>
      </c>
      <c r="L32" s="6"/>
      <c r="M32" s="6"/>
      <c r="N32" s="6"/>
      <c r="O32" s="6"/>
      <c r="P32" s="7">
        <f t="shared" si="1"/>
        <v>1.5</v>
      </c>
      <c r="Q32" s="7"/>
      <c r="R32" s="10">
        <f>F32*0.4+P32*0.6</f>
        <v>4.6400000000000006</v>
      </c>
    </row>
    <row r="33" spans="1:253" ht="15" customHeight="1" x14ac:dyDescent="0.25">
      <c r="A33" s="5"/>
      <c r="B33" s="26">
        <v>32</v>
      </c>
      <c r="C33" s="35">
        <v>7297614528</v>
      </c>
      <c r="D33" s="36" t="s">
        <v>47</v>
      </c>
      <c r="E33" s="17">
        <v>9.25</v>
      </c>
      <c r="F33" s="7">
        <f t="shared" si="2"/>
        <v>9.25</v>
      </c>
      <c r="G33" s="9">
        <v>0.5</v>
      </c>
      <c r="H33" s="9">
        <v>0.95</v>
      </c>
      <c r="I33" s="9"/>
      <c r="J33" s="6"/>
      <c r="K33" s="7">
        <f t="shared" si="0"/>
        <v>1.45</v>
      </c>
      <c r="L33" s="6"/>
      <c r="M33" s="6"/>
      <c r="N33" s="6"/>
      <c r="O33" s="6"/>
      <c r="P33" s="7">
        <f t="shared" si="1"/>
        <v>1.45</v>
      </c>
      <c r="Q33" s="7"/>
      <c r="R33" s="10">
        <f>F33*0.4+P33*0.6</f>
        <v>4.57</v>
      </c>
    </row>
    <row r="34" spans="1:253" ht="18" customHeight="1" x14ac:dyDescent="0.25">
      <c r="A34" s="5"/>
      <c r="B34" s="26">
        <v>33</v>
      </c>
      <c r="C34" s="35">
        <v>9020438688</v>
      </c>
      <c r="D34" s="36" t="s">
        <v>48</v>
      </c>
      <c r="E34" s="17">
        <v>8.5</v>
      </c>
      <c r="F34" s="7">
        <f t="shared" si="2"/>
        <v>8.5</v>
      </c>
      <c r="G34" s="9">
        <v>0.5</v>
      </c>
      <c r="H34" s="9">
        <v>0.95</v>
      </c>
      <c r="I34" s="9"/>
      <c r="J34" s="6"/>
      <c r="K34" s="7">
        <f t="shared" si="0"/>
        <v>1.45</v>
      </c>
      <c r="L34" s="6"/>
      <c r="M34" s="6"/>
      <c r="N34" s="6"/>
      <c r="O34" s="6"/>
      <c r="P34" s="7">
        <f t="shared" si="1"/>
        <v>1.45</v>
      </c>
      <c r="Q34" s="7"/>
      <c r="R34" s="10">
        <f>F34*0.4+P34*0.6</f>
        <v>4.2700000000000005</v>
      </c>
    </row>
    <row r="35" spans="1:253" s="58" customFormat="1" x14ac:dyDescent="0.25">
      <c r="A35" s="18"/>
      <c r="B35" s="50">
        <v>34</v>
      </c>
      <c r="C35" s="51">
        <v>1593879226</v>
      </c>
      <c r="D35" s="51" t="s">
        <v>117</v>
      </c>
      <c r="E35" s="17">
        <v>9.5</v>
      </c>
      <c r="F35" s="7">
        <f t="shared" si="2"/>
        <v>9.5</v>
      </c>
      <c r="G35" s="20">
        <v>0.5</v>
      </c>
      <c r="H35" s="20">
        <v>0.95</v>
      </c>
      <c r="I35" s="20"/>
      <c r="J35" s="20"/>
      <c r="K35" s="7">
        <f t="shared" si="0"/>
        <v>1.45</v>
      </c>
      <c r="L35" s="20"/>
      <c r="M35" s="20"/>
      <c r="N35" s="20"/>
      <c r="O35" s="20"/>
      <c r="P35" s="7">
        <f t="shared" si="1"/>
        <v>1.45</v>
      </c>
      <c r="Q35" s="7"/>
      <c r="R35" s="10">
        <f>F35*0.4+P35*0.6</f>
        <v>4.67</v>
      </c>
    </row>
    <row r="36" spans="1:253" s="23" customFormat="1" ht="15" customHeight="1" x14ac:dyDescent="0.25">
      <c r="A36" s="18"/>
      <c r="B36" s="50">
        <v>35</v>
      </c>
      <c r="C36" s="56">
        <v>5033610563</v>
      </c>
      <c r="D36" s="57" t="s">
        <v>125</v>
      </c>
      <c r="E36" s="63">
        <v>6.1</v>
      </c>
      <c r="F36" s="7">
        <f t="shared" si="2"/>
        <v>6.1</v>
      </c>
      <c r="G36" s="20">
        <v>0.5</v>
      </c>
      <c r="H36" s="20">
        <v>1</v>
      </c>
      <c r="I36" s="20">
        <v>0.5</v>
      </c>
      <c r="J36" s="20">
        <v>1</v>
      </c>
      <c r="K36" s="7">
        <f t="shared" si="0"/>
        <v>3</v>
      </c>
      <c r="L36" s="20"/>
      <c r="M36" s="20"/>
      <c r="N36" s="20"/>
      <c r="O36" s="20"/>
      <c r="P36" s="7">
        <f t="shared" si="1"/>
        <v>3</v>
      </c>
      <c r="Q36" s="7"/>
      <c r="R36" s="10">
        <f>F36*0.4+P36*0.6</f>
        <v>4.24</v>
      </c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</row>
    <row r="37" spans="1:253" s="23" customFormat="1" ht="15" customHeight="1" x14ac:dyDescent="0.25">
      <c r="A37" s="18"/>
      <c r="B37" s="50">
        <v>36</v>
      </c>
      <c r="C37" s="56">
        <v>2455218119</v>
      </c>
      <c r="D37" s="57" t="s">
        <v>127</v>
      </c>
      <c r="E37" s="17">
        <v>5.98</v>
      </c>
      <c r="F37" s="7">
        <f t="shared" si="2"/>
        <v>5.98</v>
      </c>
      <c r="G37" s="20">
        <v>0.5</v>
      </c>
      <c r="H37" s="20">
        <v>0.9</v>
      </c>
      <c r="I37" s="20"/>
      <c r="J37" s="20"/>
      <c r="K37" s="7">
        <f t="shared" si="0"/>
        <v>1.4</v>
      </c>
      <c r="L37" s="20"/>
      <c r="M37" s="20"/>
      <c r="N37" s="20"/>
      <c r="O37" s="20"/>
      <c r="P37" s="7">
        <f t="shared" si="1"/>
        <v>1.4</v>
      </c>
      <c r="Q37" s="7"/>
      <c r="R37" s="10">
        <f>F37*0.4+P37*0.6</f>
        <v>3.2320000000000002</v>
      </c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</row>
    <row r="38" spans="1:253" s="23" customFormat="1" ht="15" customHeight="1" x14ac:dyDescent="0.25">
      <c r="A38" s="18"/>
      <c r="B38" s="50">
        <v>37</v>
      </c>
      <c r="C38" s="56">
        <v>8487952434</v>
      </c>
      <c r="D38" s="57" t="s">
        <v>128</v>
      </c>
      <c r="E38" s="17">
        <v>7.55</v>
      </c>
      <c r="F38" s="7">
        <f t="shared" si="2"/>
        <v>7.55</v>
      </c>
      <c r="G38" s="20">
        <v>0.5</v>
      </c>
      <c r="H38" s="20">
        <v>0.85</v>
      </c>
      <c r="I38" s="20"/>
      <c r="J38" s="20"/>
      <c r="K38" s="7">
        <f t="shared" si="0"/>
        <v>1.35</v>
      </c>
      <c r="L38" s="20"/>
      <c r="M38" s="20"/>
      <c r="N38" s="20"/>
      <c r="O38" s="20"/>
      <c r="P38" s="7">
        <f t="shared" si="1"/>
        <v>1.35</v>
      </c>
      <c r="Q38" s="7"/>
      <c r="R38" s="21">
        <f>F38*0.4+P38*0.6</f>
        <v>3.83</v>
      </c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</row>
    <row r="39" spans="1:253" s="23" customFormat="1" ht="15" customHeight="1" x14ac:dyDescent="0.25">
      <c r="A39" s="18"/>
      <c r="B39" s="50">
        <v>38</v>
      </c>
      <c r="C39" s="56">
        <v>77458000096</v>
      </c>
      <c r="D39" s="57" t="s">
        <v>129</v>
      </c>
      <c r="E39" s="17">
        <v>8.93</v>
      </c>
      <c r="F39" s="7">
        <f t="shared" si="2"/>
        <v>8.93</v>
      </c>
      <c r="G39" s="20">
        <v>0.5</v>
      </c>
      <c r="H39" s="20">
        <v>0.9</v>
      </c>
      <c r="I39" s="20"/>
      <c r="J39" s="20"/>
      <c r="K39" s="7">
        <f t="shared" si="0"/>
        <v>1.4</v>
      </c>
      <c r="L39" s="20"/>
      <c r="M39" s="20"/>
      <c r="N39" s="20"/>
      <c r="O39" s="20"/>
      <c r="P39" s="7">
        <f t="shared" si="1"/>
        <v>1.4</v>
      </c>
      <c r="Q39" s="7"/>
      <c r="R39" s="21">
        <f>F39*0.4+P39*0.6</f>
        <v>4.4119999999999999</v>
      </c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  <c r="IR39" s="22"/>
      <c r="IS39" s="22"/>
    </row>
    <row r="40" spans="1:253" s="23" customFormat="1" ht="15" customHeight="1" x14ac:dyDescent="0.25">
      <c r="A40" s="18"/>
      <c r="B40" s="50">
        <v>39</v>
      </c>
      <c r="C40" s="34">
        <v>3708638321</v>
      </c>
      <c r="D40" s="34" t="s">
        <v>49</v>
      </c>
      <c r="E40" s="17">
        <v>7.15</v>
      </c>
      <c r="F40" s="7">
        <f t="shared" si="2"/>
        <v>7.15</v>
      </c>
      <c r="G40" s="20">
        <v>0.5</v>
      </c>
      <c r="H40" s="20">
        <v>1</v>
      </c>
      <c r="I40" s="20"/>
      <c r="J40" s="20"/>
      <c r="K40" s="7">
        <f t="shared" si="0"/>
        <v>1.5</v>
      </c>
      <c r="L40" s="20"/>
      <c r="M40" s="20"/>
      <c r="N40" s="20"/>
      <c r="O40" s="20"/>
      <c r="P40" s="7">
        <f t="shared" si="1"/>
        <v>1.5</v>
      </c>
      <c r="Q40" s="7"/>
      <c r="R40" s="21">
        <f>F40*0.4+P40*0.6</f>
        <v>3.7600000000000002</v>
      </c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  <c r="IQ40" s="22"/>
      <c r="IR40" s="22"/>
      <c r="IS40" s="22"/>
    </row>
    <row r="41" spans="1:253" s="23" customFormat="1" ht="15" customHeight="1" x14ac:dyDescent="0.25">
      <c r="A41" s="18"/>
      <c r="B41" s="50">
        <v>40</v>
      </c>
      <c r="C41" s="34">
        <v>77665814339</v>
      </c>
      <c r="D41" s="34" t="s">
        <v>137</v>
      </c>
      <c r="E41" s="17"/>
      <c r="F41" s="7"/>
      <c r="G41" s="20">
        <v>0.5</v>
      </c>
      <c r="H41" s="20">
        <v>0.9</v>
      </c>
      <c r="I41" s="20"/>
      <c r="J41" s="20"/>
      <c r="K41" s="7"/>
      <c r="L41" s="20"/>
      <c r="M41" s="20"/>
      <c r="N41" s="20"/>
      <c r="O41" s="20"/>
      <c r="P41" s="7"/>
      <c r="Q41" s="7"/>
      <c r="R41" s="21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  <c r="IL41" s="22"/>
      <c r="IM41" s="22"/>
      <c r="IN41" s="22"/>
      <c r="IO41" s="22"/>
      <c r="IP41" s="22"/>
      <c r="IQ41" s="22"/>
      <c r="IR41" s="22"/>
      <c r="IS41" s="22"/>
    </row>
    <row r="42" spans="1:253" s="23" customFormat="1" ht="15" customHeight="1" x14ac:dyDescent="0.25">
      <c r="A42" s="18"/>
      <c r="B42" s="50">
        <v>41</v>
      </c>
      <c r="C42" s="34">
        <v>1299338390</v>
      </c>
      <c r="D42" s="34" t="s">
        <v>138</v>
      </c>
      <c r="E42" s="17"/>
      <c r="F42" s="7"/>
      <c r="G42" s="20">
        <v>0.5</v>
      </c>
      <c r="H42" s="20">
        <v>1</v>
      </c>
      <c r="I42" s="20"/>
      <c r="J42" s="20"/>
      <c r="K42" s="7"/>
      <c r="L42" s="20"/>
      <c r="M42" s="20"/>
      <c r="N42" s="20"/>
      <c r="O42" s="20"/>
      <c r="P42" s="7"/>
      <c r="Q42" s="7"/>
      <c r="R42" s="21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  <c r="IQ42" s="22"/>
      <c r="IR42" s="22"/>
      <c r="IS42" s="22"/>
    </row>
    <row r="43" spans="1:253" s="23" customFormat="1" ht="15" customHeight="1" x14ac:dyDescent="0.25">
      <c r="A43" s="18"/>
      <c r="B43" s="50">
        <v>42</v>
      </c>
      <c r="C43" s="19">
        <v>6277285048</v>
      </c>
      <c r="D43" s="19" t="s">
        <v>131</v>
      </c>
      <c r="E43" s="7">
        <v>9.5500000000000007</v>
      </c>
      <c r="F43" s="7">
        <f t="shared" si="2"/>
        <v>9.5500000000000007</v>
      </c>
      <c r="G43" s="20">
        <v>0.5</v>
      </c>
      <c r="H43" s="20">
        <v>1</v>
      </c>
      <c r="I43" s="20"/>
      <c r="J43" s="20"/>
      <c r="K43" s="7">
        <f t="shared" si="0"/>
        <v>1.5</v>
      </c>
      <c r="L43" s="20"/>
      <c r="M43" s="20"/>
      <c r="N43" s="20"/>
      <c r="O43" s="20"/>
      <c r="P43" s="7">
        <f t="shared" si="1"/>
        <v>1.5</v>
      </c>
      <c r="Q43" s="7"/>
      <c r="R43" s="21">
        <f>F43*0.4+P43*0.6</f>
        <v>4.7200000000000006</v>
      </c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</row>
    <row r="44" spans="1:253" ht="15" customHeight="1" x14ac:dyDescent="0.25">
      <c r="D44" s="1" t="s">
        <v>2</v>
      </c>
      <c r="E44" s="24">
        <f>AVERAGE(E2:E43)</f>
        <v>7.6255263157894744</v>
      </c>
      <c r="F44" s="24">
        <f>AVERAGE(F2:F43)</f>
        <v>7.6255263157894744</v>
      </c>
      <c r="P44" s="7">
        <f t="shared" si="1"/>
        <v>0</v>
      </c>
      <c r="Q44" s="54"/>
      <c r="R44" s="24">
        <f>AVERAGE(R2:R40)</f>
        <v>3.6309743589743597</v>
      </c>
    </row>
    <row r="47" spans="1:253" ht="15" customHeight="1" x14ac:dyDescent="0.2">
      <c r="C47" s="1" t="s">
        <v>7</v>
      </c>
      <c r="D47" s="1" t="s">
        <v>8</v>
      </c>
    </row>
    <row r="48" spans="1:253" ht="15" customHeight="1" x14ac:dyDescent="0.2">
      <c r="D48" s="1" t="s">
        <v>9</v>
      </c>
    </row>
  </sheetData>
  <autoFilter ref="A1:R44">
    <sortState ref="A2:R44">
      <sortCondition ref="D2:D44"/>
    </sortState>
  </autoFilter>
  <conditionalFormatting sqref="R2:R43">
    <cfRule type="cellIs" dxfId="1" priority="15" stopIfTrue="1" operator="greaterThanOrEqual">
      <formula>6</formula>
    </cfRule>
    <cfRule type="cellIs" dxfId="0" priority="16" stopIfTrue="1" operator="lessThan">
      <formula>6</formula>
    </cfRule>
  </conditionalFormatting>
  <pageMargins left="0.75" right="0.75" top="1" bottom="1" header="0.5" footer="0.5"/>
  <pageSetup paperSize="9" scale="96" fitToWidth="0" orientation="landscape" r:id="rId1"/>
  <headerFooter>
    <oddHeader>&amp;R&amp;"Calibri,Regular"&amp;11&amp;K00000014/04/14 18:11	01EP5M-Metro	&amp;P</oddHeader>
    <oddFooter>&amp;L&amp;"Helvetica,Regular"&amp;12&amp;K000000&amp;P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6_sem</vt:lpstr>
      <vt:lpstr>7_sem</vt:lpstr>
      <vt:lpstr>8_sem</vt:lpstr>
      <vt:lpstr>9_sem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2015-06-18T21:36:07Z</cp:lastPrinted>
  <dcterms:created xsi:type="dcterms:W3CDTF">2014-06-05T21:16:13Z</dcterms:created>
  <dcterms:modified xsi:type="dcterms:W3CDTF">2017-05-22T00:19:00Z</dcterms:modified>
</cp:coreProperties>
</file>