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45" windowWidth="15960" windowHeight="11760" tabRatio="705"/>
  </bookViews>
  <sheets>
    <sheet name="4_sem" sheetId="33" r:id="rId1"/>
    <sheet name="5_sem" sheetId="17" r:id="rId2"/>
    <sheet name="Plan1" sheetId="35" r:id="rId3"/>
  </sheets>
  <definedNames>
    <definedName name="_xlnm._FilterDatabase" localSheetId="0" hidden="1">'4_sem'!$A$1:$O$24</definedName>
    <definedName name="_xlnm._FilterDatabase" localSheetId="1" hidden="1">'5_sem'!$A$1:$Q$47</definedName>
  </definedNames>
  <calcPr calcId="152511"/>
</workbook>
</file>

<file path=xl/calcChain.xml><?xml version="1.0" encoding="utf-8"?>
<calcChain xmlns="http://schemas.openxmlformats.org/spreadsheetml/2006/main">
  <c r="G29" i="17" l="1"/>
  <c r="G28" i="17"/>
  <c r="G27" i="17"/>
  <c r="G25" i="17"/>
  <c r="H25" i="17"/>
  <c r="G21" i="17"/>
  <c r="G2" i="17" l="1"/>
  <c r="G4" i="17"/>
  <c r="G5" i="17"/>
  <c r="G6" i="17"/>
  <c r="G8" i="17"/>
  <c r="G9" i="17"/>
  <c r="G10" i="17"/>
  <c r="G12" i="17"/>
  <c r="G13" i="17"/>
  <c r="G15" i="17"/>
  <c r="G16" i="17"/>
  <c r="G18" i="17"/>
  <c r="G19" i="17"/>
  <c r="G20" i="17"/>
  <c r="H20" i="17" s="1"/>
  <c r="G22" i="17"/>
  <c r="G24" i="17"/>
  <c r="G26" i="17"/>
  <c r="G30" i="17"/>
  <c r="G31" i="17"/>
  <c r="G33" i="17"/>
  <c r="G34" i="17"/>
  <c r="G35" i="17"/>
  <c r="G36" i="17"/>
  <c r="G37" i="17"/>
  <c r="G39" i="17"/>
  <c r="G40" i="17"/>
  <c r="G41" i="17"/>
  <c r="G42" i="17"/>
  <c r="G44" i="17"/>
  <c r="G46" i="17"/>
  <c r="G47" i="17"/>
  <c r="G2" i="33"/>
  <c r="P2" i="17"/>
  <c r="G24" i="33"/>
  <c r="G20" i="33"/>
  <c r="G17" i="33"/>
  <c r="G13" i="33"/>
  <c r="G7" i="33"/>
  <c r="G8" i="33"/>
  <c r="G3" i="33"/>
  <c r="G45" i="17"/>
  <c r="G43" i="17"/>
  <c r="M47" i="17"/>
  <c r="N47" i="17" s="1"/>
  <c r="O47" i="17" s="1"/>
  <c r="G7" i="17"/>
  <c r="G14" i="17"/>
  <c r="G23" i="17"/>
  <c r="H23" i="17" s="1"/>
  <c r="H39" i="17"/>
  <c r="H43" i="17"/>
  <c r="H45" i="17"/>
  <c r="M42" i="17"/>
  <c r="N42" i="17" s="1"/>
  <c r="O42" i="17" s="1"/>
  <c r="M43" i="17"/>
  <c r="N43" i="17" s="1"/>
  <c r="O43" i="17" s="1"/>
  <c r="M44" i="17"/>
  <c r="N44" i="17" s="1"/>
  <c r="O44" i="17" s="1"/>
  <c r="M45" i="17"/>
  <c r="N45" i="17" s="1"/>
  <c r="O45" i="17" s="1"/>
  <c r="M46" i="17"/>
  <c r="N46" i="17" s="1"/>
  <c r="O46" i="17" s="1"/>
  <c r="M37" i="17"/>
  <c r="N37" i="17" s="1"/>
  <c r="O37" i="17" s="1"/>
  <c r="M38" i="17"/>
  <c r="N38" i="17" s="1"/>
  <c r="O38" i="17" s="1"/>
  <c r="M39" i="17"/>
  <c r="N39" i="17" s="1"/>
  <c r="O39" i="17" s="1"/>
  <c r="M40" i="17"/>
  <c r="N40" i="17" s="1"/>
  <c r="O40" i="17" s="1"/>
  <c r="M41" i="17"/>
  <c r="N41" i="17" s="1"/>
  <c r="O41" i="17" s="1"/>
  <c r="M20" i="17"/>
  <c r="N20" i="17" s="1"/>
  <c r="O20" i="17" s="1"/>
  <c r="M21" i="17"/>
  <c r="N21" i="17" s="1"/>
  <c r="O21" i="17" s="1"/>
  <c r="M22" i="17"/>
  <c r="N22" i="17" s="1"/>
  <c r="O22" i="17" s="1"/>
  <c r="M23" i="17"/>
  <c r="N23" i="17" s="1"/>
  <c r="O23" i="17" s="1"/>
  <c r="M24" i="17"/>
  <c r="N24" i="17" s="1"/>
  <c r="O24" i="17" s="1"/>
  <c r="M25" i="17"/>
  <c r="N25" i="17" s="1"/>
  <c r="O25" i="17" s="1"/>
  <c r="M26" i="17"/>
  <c r="N26" i="17" s="1"/>
  <c r="O26" i="17" s="1"/>
  <c r="M27" i="17"/>
  <c r="N27" i="17" s="1"/>
  <c r="O27" i="17" s="1"/>
  <c r="M28" i="17"/>
  <c r="N28" i="17" s="1"/>
  <c r="O28" i="17" s="1"/>
  <c r="M29" i="17"/>
  <c r="N29" i="17" s="1"/>
  <c r="O29" i="17" s="1"/>
  <c r="M30" i="17"/>
  <c r="N30" i="17" s="1"/>
  <c r="O30" i="17" s="1"/>
  <c r="M31" i="17"/>
  <c r="N31" i="17" s="1"/>
  <c r="O31" i="17" s="1"/>
  <c r="M32" i="17"/>
  <c r="N32" i="17" s="1"/>
  <c r="O32" i="17" s="1"/>
  <c r="M33" i="17"/>
  <c r="N33" i="17" s="1"/>
  <c r="O33" i="17" s="1"/>
  <c r="M34" i="17"/>
  <c r="N34" i="17" s="1"/>
  <c r="O34" i="17" s="1"/>
  <c r="M35" i="17"/>
  <c r="N35" i="17" s="1"/>
  <c r="O35" i="17" s="1"/>
  <c r="M36" i="17"/>
  <c r="N36" i="17" s="1"/>
  <c r="O36" i="17" s="1"/>
  <c r="P47" i="17" l="1"/>
  <c r="Q47" i="17" s="1"/>
  <c r="P26" i="17"/>
  <c r="Q26" i="17" s="1"/>
  <c r="P39" i="17"/>
  <c r="Q39" i="17" s="1"/>
  <c r="P32" i="17"/>
  <c r="Q32" i="17" s="1"/>
  <c r="P22" i="17"/>
  <c r="Q22" i="17" s="1"/>
  <c r="P38" i="17"/>
  <c r="Q38" i="17" s="1"/>
  <c r="P46" i="17"/>
  <c r="Q46" i="17" s="1"/>
  <c r="P44" i="17"/>
  <c r="Q44" i="17" s="1"/>
  <c r="P42" i="17"/>
  <c r="Q42" i="17" s="1"/>
  <c r="P37" i="17"/>
  <c r="Q37" i="17" s="1"/>
  <c r="P36" i="17"/>
  <c r="Q36" i="17" s="1"/>
  <c r="P28" i="17"/>
  <c r="Q28" i="17" s="1"/>
  <c r="P45" i="17"/>
  <c r="Q45" i="17" s="1"/>
  <c r="P43" i="17"/>
  <c r="Q43" i="17" s="1"/>
  <c r="P41" i="17"/>
  <c r="Q41" i="17" s="1"/>
  <c r="P40" i="17"/>
  <c r="Q40" i="17" s="1"/>
  <c r="P34" i="17"/>
  <c r="Q34" i="17" s="1"/>
  <c r="P30" i="17"/>
  <c r="Q30" i="17" s="1"/>
  <c r="P24" i="17"/>
  <c r="Q24" i="17" s="1"/>
  <c r="P20" i="17"/>
  <c r="Q20" i="17" s="1"/>
  <c r="P35" i="17"/>
  <c r="Q35" i="17" s="1"/>
  <c r="P31" i="17"/>
  <c r="Q31" i="17" s="1"/>
  <c r="P27" i="17"/>
  <c r="Q27" i="17" s="1"/>
  <c r="P23" i="17"/>
  <c r="Q23" i="17" s="1"/>
  <c r="P33" i="17"/>
  <c r="Q33" i="17" s="1"/>
  <c r="P29" i="17"/>
  <c r="Q29" i="17" s="1"/>
  <c r="P25" i="17"/>
  <c r="Q25" i="17" s="1"/>
  <c r="P21" i="17"/>
  <c r="Q21" i="17" s="1"/>
  <c r="M2" i="17"/>
  <c r="N2" i="17" s="1"/>
  <c r="O2" i="17" s="1"/>
  <c r="M3" i="17"/>
  <c r="N3" i="17" s="1"/>
  <c r="O3" i="17" s="1"/>
  <c r="M4" i="17"/>
  <c r="N4" i="17" s="1"/>
  <c r="O4" i="17" s="1"/>
  <c r="M5" i="17"/>
  <c r="N5" i="17" s="1"/>
  <c r="O5" i="17" s="1"/>
  <c r="M6" i="17"/>
  <c r="N6" i="17" s="1"/>
  <c r="O6" i="17" s="1"/>
  <c r="H7" i="17"/>
  <c r="M7" i="17"/>
  <c r="N7" i="17" s="1"/>
  <c r="O7" i="17" s="1"/>
  <c r="M8" i="17"/>
  <c r="N8" i="17" s="1"/>
  <c r="O8" i="17" s="1"/>
  <c r="M9" i="17"/>
  <c r="N9" i="17" s="1"/>
  <c r="O9" i="17" s="1"/>
  <c r="M10" i="17"/>
  <c r="N10" i="17" s="1"/>
  <c r="O10" i="17" s="1"/>
  <c r="M11" i="17"/>
  <c r="N11" i="17" s="1"/>
  <c r="O11" i="17" s="1"/>
  <c r="M12" i="17"/>
  <c r="N12" i="17" s="1"/>
  <c r="O12" i="17" s="1"/>
  <c r="M13" i="17"/>
  <c r="N13" i="17" s="1"/>
  <c r="O13" i="17" s="1"/>
  <c r="H14" i="17"/>
  <c r="M14" i="17"/>
  <c r="N14" i="17" s="1"/>
  <c r="O14" i="17" s="1"/>
  <c r="M15" i="17"/>
  <c r="N15" i="17" s="1"/>
  <c r="O15" i="17" s="1"/>
  <c r="M16" i="17"/>
  <c r="N16" i="17" s="1"/>
  <c r="O16" i="17" s="1"/>
  <c r="M17" i="17"/>
  <c r="N17" i="17" s="1"/>
  <c r="O17" i="17" s="1"/>
  <c r="M18" i="17"/>
  <c r="N18" i="17" s="1"/>
  <c r="O18" i="17" s="1"/>
  <c r="M19" i="17"/>
  <c r="N19" i="17" s="1"/>
  <c r="O19" i="17" s="1"/>
  <c r="G4" i="33"/>
  <c r="G5" i="33"/>
  <c r="G6" i="33"/>
  <c r="G9" i="33"/>
  <c r="G10" i="33"/>
  <c r="G11" i="33"/>
  <c r="G12" i="33"/>
  <c r="G14" i="33"/>
  <c r="G15" i="33"/>
  <c r="G16" i="33"/>
  <c r="G18" i="33"/>
  <c r="G19" i="33"/>
  <c r="G21" i="33"/>
  <c r="G22" i="33"/>
  <c r="G23" i="33"/>
  <c r="K22" i="33"/>
  <c r="L22" i="33" s="1"/>
  <c r="M22" i="33" s="1"/>
  <c r="K23" i="33"/>
  <c r="L23" i="33" s="1"/>
  <c r="M23" i="33" s="1"/>
  <c r="K24" i="33"/>
  <c r="L24" i="33" s="1"/>
  <c r="M24" i="33" s="1"/>
  <c r="K18" i="33"/>
  <c r="L18" i="33" s="1"/>
  <c r="M18" i="33" s="1"/>
  <c r="K19" i="33"/>
  <c r="L19" i="33" s="1"/>
  <c r="M19" i="33" s="1"/>
  <c r="K20" i="33"/>
  <c r="L20" i="33" s="1"/>
  <c r="M20" i="33" s="1"/>
  <c r="K21" i="33"/>
  <c r="L21" i="33" s="1"/>
  <c r="M21" i="33" s="1"/>
  <c r="P16" i="17" l="1"/>
  <c r="Q16" i="17" s="1"/>
  <c r="P8" i="17"/>
  <c r="Q8" i="17" s="1"/>
  <c r="P10" i="17"/>
  <c r="Q10" i="17" s="1"/>
  <c r="P3" i="17"/>
  <c r="Q3" i="17" s="1"/>
  <c r="P12" i="17"/>
  <c r="Q12" i="17" s="1"/>
  <c r="P6" i="17"/>
  <c r="Q6" i="17" s="1"/>
  <c r="P14" i="17"/>
  <c r="Q14" i="17" s="1"/>
  <c r="P13" i="17"/>
  <c r="Q13" i="17" s="1"/>
  <c r="P7" i="17"/>
  <c r="Q7" i="17" s="1"/>
  <c r="P19" i="17"/>
  <c r="Q19" i="17" s="1"/>
  <c r="P9" i="17"/>
  <c r="Q9" i="17" s="1"/>
  <c r="P18" i="17"/>
  <c r="Q18" i="17" s="1"/>
  <c r="P15" i="17"/>
  <c r="Q15" i="17" s="1"/>
  <c r="P5" i="17"/>
  <c r="Q5" i="17" s="1"/>
  <c r="Q2" i="17"/>
  <c r="P17" i="17"/>
  <c r="Q17" i="17" s="1"/>
  <c r="P11" i="17"/>
  <c r="Q11" i="17" s="1"/>
  <c r="P4" i="17"/>
  <c r="Q4" i="17" s="1"/>
  <c r="N23" i="33"/>
  <c r="O23" i="33" s="1"/>
  <c r="N21" i="33"/>
  <c r="O21" i="33" s="1"/>
  <c r="N22" i="33"/>
  <c r="O22" i="33" s="1"/>
  <c r="N18" i="33"/>
  <c r="O18" i="33" s="1"/>
  <c r="N24" i="33"/>
  <c r="O24" i="33" s="1"/>
  <c r="N19" i="33"/>
  <c r="O19" i="33" s="1"/>
  <c r="N20" i="33"/>
  <c r="O20" i="33" s="1"/>
  <c r="K17" i="33" l="1"/>
  <c r="L17" i="33" s="1"/>
  <c r="M17" i="33" s="1"/>
  <c r="K16" i="33"/>
  <c r="L16" i="33" s="1"/>
  <c r="M16" i="33" s="1"/>
  <c r="K15" i="33"/>
  <c r="L15" i="33" s="1"/>
  <c r="M15" i="33" s="1"/>
  <c r="K14" i="33"/>
  <c r="L14" i="33" s="1"/>
  <c r="M14" i="33" s="1"/>
  <c r="K13" i="33"/>
  <c r="L13" i="33" s="1"/>
  <c r="M13" i="33" s="1"/>
  <c r="K12" i="33"/>
  <c r="L12" i="33" s="1"/>
  <c r="M12" i="33" s="1"/>
  <c r="K11" i="33"/>
  <c r="L11" i="33" s="1"/>
  <c r="M11" i="33" s="1"/>
  <c r="H11" i="33"/>
  <c r="K10" i="33"/>
  <c r="L10" i="33" s="1"/>
  <c r="M10" i="33" s="1"/>
  <c r="K9" i="33"/>
  <c r="L9" i="33" s="1"/>
  <c r="M9" i="33" s="1"/>
  <c r="K8" i="33"/>
  <c r="L8" i="33" s="1"/>
  <c r="M8" i="33" s="1"/>
  <c r="K7" i="33"/>
  <c r="L7" i="33" s="1"/>
  <c r="M7" i="33" s="1"/>
  <c r="H7" i="33"/>
  <c r="K6" i="33"/>
  <c r="L6" i="33" s="1"/>
  <c r="M6" i="33" s="1"/>
  <c r="H6" i="33"/>
  <c r="K5" i="33"/>
  <c r="L5" i="33" s="1"/>
  <c r="M5" i="33" s="1"/>
  <c r="K4" i="33"/>
  <c r="L4" i="33" s="1"/>
  <c r="M4" i="33" s="1"/>
  <c r="H4" i="33"/>
  <c r="K3" i="33"/>
  <c r="L3" i="33" s="1"/>
  <c r="M3" i="33" s="1"/>
  <c r="K2" i="33"/>
  <c r="L2" i="33" s="1"/>
  <c r="M2" i="33" s="1"/>
  <c r="N9" i="33" l="1"/>
  <c r="O9" i="33" s="1"/>
  <c r="N13" i="33"/>
  <c r="O13" i="33" s="1"/>
  <c r="N17" i="33"/>
  <c r="O17" i="33" s="1"/>
  <c r="N5" i="33"/>
  <c r="O5" i="33" s="1"/>
  <c r="N8" i="33"/>
  <c r="O8" i="33" s="1"/>
  <c r="N16" i="33"/>
  <c r="O16" i="33" s="1"/>
  <c r="N4" i="33"/>
  <c r="O4" i="33" s="1"/>
  <c r="N12" i="33"/>
  <c r="O12" i="33" s="1"/>
  <c r="N3" i="33"/>
  <c r="O3" i="33" s="1"/>
  <c r="N7" i="33"/>
  <c r="O7" i="33" s="1"/>
  <c r="N11" i="33"/>
  <c r="O11" i="33" s="1"/>
  <c r="N15" i="33"/>
  <c r="O15" i="33" s="1"/>
  <c r="N2" i="33"/>
  <c r="O2" i="33" s="1"/>
  <c r="N6" i="33"/>
  <c r="O6" i="33" s="1"/>
  <c r="N10" i="33"/>
  <c r="O10" i="33" s="1"/>
  <c r="N14" i="33"/>
  <c r="O14" i="33" s="1"/>
</calcChain>
</file>

<file path=xl/sharedStrings.xml><?xml version="1.0" encoding="utf-8"?>
<sst xmlns="http://schemas.openxmlformats.org/spreadsheetml/2006/main" count="192" uniqueCount="103">
  <si>
    <t>nord</t>
  </si>
  <si>
    <t>Nome</t>
  </si>
  <si>
    <t>Prova</t>
  </si>
  <si>
    <t>Média</t>
  </si>
  <si>
    <t>Média final</t>
  </si>
  <si>
    <t>Prova 2B</t>
  </si>
  <si>
    <t>Média B2</t>
  </si>
  <si>
    <t>Média final ARREDONDADA</t>
  </si>
  <si>
    <t>Grupo</t>
  </si>
  <si>
    <t>Média B1</t>
  </si>
  <si>
    <t>ATIV tot</t>
  </si>
  <si>
    <t>Média B2 arredondada</t>
  </si>
  <si>
    <t>ATPS</t>
  </si>
  <si>
    <t>Bruno Loureiro</t>
  </si>
  <si>
    <t>7091579312</t>
  </si>
  <si>
    <t>Bruno Rodrigues Santana</t>
  </si>
  <si>
    <t>DANILO DOS SANTOS PINTO</t>
  </si>
  <si>
    <t>DAVI QUIRINO DA SILVA</t>
  </si>
  <si>
    <t>DIDI RIBEIRO DA SILVA</t>
  </si>
  <si>
    <t>Edcarlos batista de souza</t>
  </si>
  <si>
    <t>ERNALDO RODRIGO DE OLIVEIRA</t>
  </si>
  <si>
    <t>Flavio Mateus de Oliveira</t>
  </si>
  <si>
    <t>GUILHERME DAMASCENO MACHADO</t>
  </si>
  <si>
    <t>igo francis santos silva</t>
  </si>
  <si>
    <t>Jose Lindailson Bento da Silva</t>
  </si>
  <si>
    <t>Karl William Barreto Teodoro</t>
  </si>
  <si>
    <t>Leticia Ferreira de Andrade</t>
  </si>
  <si>
    <t>LOUISE DE JESUS BISPO</t>
  </si>
  <si>
    <t>Luciano de Lima Feitoza</t>
  </si>
  <si>
    <t>marcel ferreira soares</t>
  </si>
  <si>
    <t>Matheus Gomes Andrade</t>
  </si>
  <si>
    <t>otavio augusto do couto</t>
  </si>
  <si>
    <t>SHIRLTON SOARES FARIAS</t>
  </si>
  <si>
    <t>VALDIR ANTONIO DA SILVA</t>
  </si>
  <si>
    <t>RA</t>
  </si>
  <si>
    <t>A</t>
  </si>
  <si>
    <t>ADAIL MOREIRA DIAS</t>
  </si>
  <si>
    <t>HUGO DANIEL FILIPRETI</t>
  </si>
  <si>
    <t>VINÍCIUS VENTURA</t>
  </si>
  <si>
    <t>Ausente</t>
  </si>
  <si>
    <t>E</t>
  </si>
  <si>
    <t>I</t>
  </si>
  <si>
    <t>L</t>
  </si>
  <si>
    <t>B</t>
  </si>
  <si>
    <t>C</t>
  </si>
  <si>
    <t>G</t>
  </si>
  <si>
    <t>J</t>
  </si>
  <si>
    <t>M</t>
  </si>
  <si>
    <t>Alexandre Bulhoes Cortes</t>
  </si>
  <si>
    <t>Alexandre Francisco Tamiarana lima</t>
  </si>
  <si>
    <t>Anderson Ferreira dos Santos</t>
  </si>
  <si>
    <t>André luis dos santos</t>
  </si>
  <si>
    <t>Antonio Francisco da Silva Filho</t>
  </si>
  <si>
    <t>Antonio petena neto</t>
  </si>
  <si>
    <t>Bruno de Sousa Silva</t>
  </si>
  <si>
    <t>Caio Fogaça Sutil de Oliveira</t>
  </si>
  <si>
    <t>Celso Braga Sobrinho</t>
  </si>
  <si>
    <t>DANIEL SILVIO ANIBALDI</t>
  </si>
  <si>
    <t>DOUGLAS GONÇALVES GABRIEL</t>
  </si>
  <si>
    <t>DOUGLAS VIEIRA CARDOSO</t>
  </si>
  <si>
    <t>Ederson Yoshitani da Silva</t>
  </si>
  <si>
    <t>Egon Lemes De Medeiros</t>
  </si>
  <si>
    <t>ERICK LEANDRO DO NASCIMENTO</t>
  </si>
  <si>
    <t>Fábio Aparecido Pitão</t>
  </si>
  <si>
    <t>Fernando Borali Antonio</t>
  </si>
  <si>
    <t>Fernando da Silva Gualberto</t>
  </si>
  <si>
    <t>GERALDO MAGELA TORRES SILVA</t>
  </si>
  <si>
    <t>Gilvan José Berto</t>
  </si>
  <si>
    <t>Gustavo Aguiar dos Santos</t>
  </si>
  <si>
    <t>JONATAS SANTOS DE OLIVEIRA</t>
  </si>
  <si>
    <t>Kleber Del Grego</t>
  </si>
  <si>
    <t>luciano citini</t>
  </si>
  <si>
    <t>MARCOS BARAN CONCEIÇÃO</t>
  </si>
  <si>
    <t>Matheus Bello Maragno</t>
  </si>
  <si>
    <t>MAURICIO DAMASCENO</t>
  </si>
  <si>
    <t>NILSON FERNANDES DOS SANTOS</t>
  </si>
  <si>
    <t>Pedro Henrique Bertoni Silva</t>
  </si>
  <si>
    <t>Piter Nishikawa Favorino</t>
  </si>
  <si>
    <t>Rafael Stefan da Rocha</t>
  </si>
  <si>
    <t>renan esteves dos santos</t>
  </si>
  <si>
    <t>ROBERTO TAMIYUKI NAGASAKO</t>
  </si>
  <si>
    <t>Rodrigo ribeiro da silva</t>
  </si>
  <si>
    <t>Ronisson de oliveira</t>
  </si>
  <si>
    <t>SILAS MENDONCA SOARES</t>
  </si>
  <si>
    <t>Thiago Henrique Dias</t>
  </si>
  <si>
    <t>TIAGO RAFAEL SOUZA</t>
  </si>
  <si>
    <t>Victor Klingenhoff Bianco</t>
  </si>
  <si>
    <t>Victor Rodrigues da Cruz</t>
  </si>
  <si>
    <t>Wellington de Lima Fonseca</t>
  </si>
  <si>
    <t>william santos franca</t>
  </si>
  <si>
    <t>Carlos José Alves de Moraes</t>
  </si>
  <si>
    <t>Renan Garcia Simão</t>
  </si>
  <si>
    <t>Vagley Duarte da Silva</t>
  </si>
  <si>
    <t>D</t>
  </si>
  <si>
    <t>Nilton Isidoro da Silva</t>
  </si>
  <si>
    <t>F</t>
  </si>
  <si>
    <t>H</t>
  </si>
  <si>
    <t>N</t>
  </si>
  <si>
    <t>K</t>
  </si>
  <si>
    <t>NE</t>
  </si>
  <si>
    <t>Legenda:</t>
  </si>
  <si>
    <t>A- Ausente</t>
  </si>
  <si>
    <t>NE- Não Entregou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</si>
</sst>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9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28"/>
  <sheetViews>
    <sheetView showGridLines="0" tabSelected="1" workbookViewId="0">
      <pane xSplit="4" ySplit="1" topLeftCell="E17" activePane="bottomRight" state="frozen"/>
      <selection pane="topRight" activeCell="F1" sqref="F1"/>
      <selection pane="bottomLeft" activeCell="A2" sqref="A2"/>
      <selection pane="bottomRight" activeCell="M33" sqref="M33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5" width="6.296875" style="1" customWidth="1"/>
    <col min="6" max="6" width="7" style="1" customWidth="1"/>
    <col min="7" max="7" width="4.8984375" style="1" customWidth="1"/>
    <col min="8" max="8" width="6" style="1" customWidth="1"/>
    <col min="9" max="9" width="6.59765625" style="1" customWidth="1"/>
    <col min="10" max="10" width="4.296875" style="1" bestFit="1" customWidth="1"/>
    <col min="11" max="250" width="6.59765625" style="1" customWidth="1"/>
    <col min="251" max="16384" width="6.59765625" style="2"/>
  </cols>
  <sheetData>
    <row r="1" spans="1:15" ht="33.75" customHeight="1" x14ac:dyDescent="0.2">
      <c r="A1" s="3" t="s">
        <v>8</v>
      </c>
      <c r="B1" s="3" t="s">
        <v>0</v>
      </c>
      <c r="C1" s="3" t="s">
        <v>34</v>
      </c>
      <c r="D1" s="3" t="s">
        <v>1</v>
      </c>
      <c r="E1" s="3" t="s">
        <v>2</v>
      </c>
      <c r="F1" s="3" t="s">
        <v>12</v>
      </c>
      <c r="G1" s="3" t="s">
        <v>3</v>
      </c>
      <c r="H1" s="4" t="s">
        <v>9</v>
      </c>
      <c r="I1" s="3" t="s">
        <v>5</v>
      </c>
      <c r="J1" s="5" t="s">
        <v>12</v>
      </c>
      <c r="K1" s="4" t="s">
        <v>10</v>
      </c>
      <c r="L1" s="3" t="s">
        <v>6</v>
      </c>
      <c r="M1" s="5" t="s">
        <v>11</v>
      </c>
      <c r="N1" s="5" t="s">
        <v>4</v>
      </c>
      <c r="O1" s="5" t="s">
        <v>7</v>
      </c>
    </row>
    <row r="2" spans="1:15" ht="15" customHeight="1" x14ac:dyDescent="0.25">
      <c r="A2" s="6" t="s">
        <v>43</v>
      </c>
      <c r="B2" s="6">
        <v>1</v>
      </c>
      <c r="C2" s="9">
        <v>7249604498</v>
      </c>
      <c r="D2" s="9" t="s">
        <v>13</v>
      </c>
      <c r="E2" s="16">
        <v>3</v>
      </c>
      <c r="F2" s="7">
        <v>1.25</v>
      </c>
      <c r="G2" s="7">
        <f t="shared" ref="G2:G23" si="0">E2+F2</f>
        <v>4.25</v>
      </c>
      <c r="H2" s="7">
        <v>4.5</v>
      </c>
      <c r="I2" s="7"/>
      <c r="J2" s="7"/>
      <c r="K2" s="7" t="e">
        <f>J2+#REF!+#REF!</f>
        <v>#REF!</v>
      </c>
      <c r="L2" s="7" t="e">
        <f t="shared" ref="L2:L24" si="1">0.8*I2+0.2*K2</f>
        <v>#REF!</v>
      </c>
      <c r="M2" s="7" t="e">
        <f>INT((L2)*10+0.4)/10</f>
        <v>#REF!</v>
      </c>
      <c r="N2" s="8" t="e">
        <f t="shared" ref="N2:N24" si="2">0.4*H2+0.6*M2</f>
        <v>#REF!</v>
      </c>
      <c r="O2" s="8" t="e">
        <f>INT((N2)*10+0.4)/10</f>
        <v>#REF!</v>
      </c>
    </row>
    <row r="3" spans="1:15" ht="15" customHeight="1" x14ac:dyDescent="0.25">
      <c r="A3" s="6"/>
      <c r="B3" s="6">
        <v>2</v>
      </c>
      <c r="C3" s="9" t="s">
        <v>14</v>
      </c>
      <c r="D3" s="9" t="s">
        <v>15</v>
      </c>
      <c r="E3" s="16" t="s">
        <v>35</v>
      </c>
      <c r="F3" s="7" t="s">
        <v>99</v>
      </c>
      <c r="G3" s="7" t="str">
        <f>E3</f>
        <v>A</v>
      </c>
      <c r="H3" s="7" t="s">
        <v>39</v>
      </c>
      <c r="I3" s="7"/>
      <c r="J3" s="7"/>
      <c r="K3" s="7" t="e">
        <f>J3+#REF!+#REF!</f>
        <v>#REF!</v>
      </c>
      <c r="L3" s="7" t="e">
        <f t="shared" si="1"/>
        <v>#REF!</v>
      </c>
      <c r="M3" s="7" t="e">
        <f t="shared" ref="M3:M17" si="3">INT((L3)*10+0.4)/10</f>
        <v>#REF!</v>
      </c>
      <c r="N3" s="8" t="e">
        <f t="shared" si="2"/>
        <v>#VALUE!</v>
      </c>
      <c r="O3" s="8" t="e">
        <f t="shared" ref="O3:O17" si="4">INT((N3)*10+0.4)/10</f>
        <v>#VALUE!</v>
      </c>
    </row>
    <row r="4" spans="1:15" ht="15" customHeight="1" x14ac:dyDescent="0.25">
      <c r="A4" s="6" t="s">
        <v>41</v>
      </c>
      <c r="B4" s="6">
        <v>3</v>
      </c>
      <c r="C4" s="9">
        <v>7416621162</v>
      </c>
      <c r="D4" s="9" t="s">
        <v>16</v>
      </c>
      <c r="E4" s="16">
        <v>4</v>
      </c>
      <c r="F4" s="7">
        <v>1</v>
      </c>
      <c r="G4" s="7">
        <f t="shared" si="0"/>
        <v>5</v>
      </c>
      <c r="H4" s="7">
        <f t="shared" ref="H4:H11" si="5">INT((G4)*10+0.4)/10</f>
        <v>5</v>
      </c>
      <c r="I4" s="7"/>
      <c r="J4" s="7"/>
      <c r="K4" s="7" t="e">
        <f>J4+#REF!+#REF!</f>
        <v>#REF!</v>
      </c>
      <c r="L4" s="7" t="e">
        <f t="shared" si="1"/>
        <v>#REF!</v>
      </c>
      <c r="M4" s="7" t="e">
        <f t="shared" si="3"/>
        <v>#REF!</v>
      </c>
      <c r="N4" s="8" t="e">
        <f t="shared" si="2"/>
        <v>#REF!</v>
      </c>
      <c r="O4" s="8" t="e">
        <f t="shared" si="4"/>
        <v>#REF!</v>
      </c>
    </row>
    <row r="5" spans="1:15" ht="15" customHeight="1" x14ac:dyDescent="0.25">
      <c r="A5" s="6" t="s">
        <v>35</v>
      </c>
      <c r="B5" s="6">
        <v>4</v>
      </c>
      <c r="C5" s="9">
        <v>1299102915</v>
      </c>
      <c r="D5" s="9" t="s">
        <v>17</v>
      </c>
      <c r="E5" s="16">
        <v>3.5</v>
      </c>
      <c r="F5" s="7">
        <v>0.25</v>
      </c>
      <c r="G5" s="7">
        <f t="shared" si="0"/>
        <v>3.75</v>
      </c>
      <c r="H5" s="7">
        <v>4</v>
      </c>
      <c r="I5" s="7"/>
      <c r="J5" s="7"/>
      <c r="K5" s="7" t="e">
        <f>J5+#REF!+#REF!</f>
        <v>#REF!</v>
      </c>
      <c r="L5" s="7" t="e">
        <f t="shared" si="1"/>
        <v>#REF!</v>
      </c>
      <c r="M5" s="7" t="e">
        <f t="shared" si="3"/>
        <v>#REF!</v>
      </c>
      <c r="N5" s="8" t="e">
        <f t="shared" si="2"/>
        <v>#REF!</v>
      </c>
      <c r="O5" s="8" t="e">
        <f t="shared" si="4"/>
        <v>#REF!</v>
      </c>
    </row>
    <row r="6" spans="1:15" ht="15" customHeight="1" x14ac:dyDescent="0.25">
      <c r="A6" s="6" t="s">
        <v>43</v>
      </c>
      <c r="B6" s="6">
        <v>5</v>
      </c>
      <c r="C6" s="9">
        <v>9977023125</v>
      </c>
      <c r="D6" s="9" t="s">
        <v>18</v>
      </c>
      <c r="E6" s="16">
        <v>2.75</v>
      </c>
      <c r="F6" s="7">
        <v>1.25</v>
      </c>
      <c r="G6" s="7">
        <f t="shared" si="0"/>
        <v>4</v>
      </c>
      <c r="H6" s="7">
        <f t="shared" si="5"/>
        <v>4</v>
      </c>
      <c r="I6" s="7"/>
      <c r="J6" s="7"/>
      <c r="K6" s="7" t="e">
        <f>J6+#REF!+#REF!</f>
        <v>#REF!</v>
      </c>
      <c r="L6" s="7" t="e">
        <f t="shared" si="1"/>
        <v>#REF!</v>
      </c>
      <c r="M6" s="7" t="e">
        <f t="shared" si="3"/>
        <v>#REF!</v>
      </c>
      <c r="N6" s="8" t="e">
        <f t="shared" si="2"/>
        <v>#REF!</v>
      </c>
      <c r="O6" s="8" t="e">
        <f t="shared" si="4"/>
        <v>#REF!</v>
      </c>
    </row>
    <row r="7" spans="1:15" ht="15" customHeight="1" x14ac:dyDescent="0.25">
      <c r="A7" s="6"/>
      <c r="B7" s="6">
        <v>6</v>
      </c>
      <c r="C7" s="9">
        <v>7082558857</v>
      </c>
      <c r="D7" s="9" t="s">
        <v>19</v>
      </c>
      <c r="E7" s="16">
        <v>1.5</v>
      </c>
      <c r="F7" s="7" t="s">
        <v>99</v>
      </c>
      <c r="G7" s="7">
        <f>E7</f>
        <v>1.5</v>
      </c>
      <c r="H7" s="7">
        <f t="shared" si="5"/>
        <v>1.5</v>
      </c>
      <c r="I7" s="7"/>
      <c r="J7" s="7"/>
      <c r="K7" s="7" t="e">
        <f>J7+#REF!+#REF!</f>
        <v>#REF!</v>
      </c>
      <c r="L7" s="7" t="e">
        <f t="shared" si="1"/>
        <v>#REF!</v>
      </c>
      <c r="M7" s="7" t="e">
        <f t="shared" si="3"/>
        <v>#REF!</v>
      </c>
      <c r="N7" s="8" t="e">
        <f t="shared" si="2"/>
        <v>#REF!</v>
      </c>
      <c r="O7" s="8" t="e">
        <f t="shared" si="4"/>
        <v>#REF!</v>
      </c>
    </row>
    <row r="8" spans="1:15" ht="15" customHeight="1" x14ac:dyDescent="0.25">
      <c r="A8" s="6"/>
      <c r="B8" s="6">
        <v>7</v>
      </c>
      <c r="C8" s="9">
        <v>1580111311</v>
      </c>
      <c r="D8" s="9" t="s">
        <v>20</v>
      </c>
      <c r="E8" s="16" t="s">
        <v>35</v>
      </c>
      <c r="F8" s="7" t="s">
        <v>99</v>
      </c>
      <c r="G8" s="7" t="str">
        <f>E8</f>
        <v>A</v>
      </c>
      <c r="H8" s="7" t="s">
        <v>39</v>
      </c>
      <c r="I8" s="7"/>
      <c r="J8" s="7"/>
      <c r="K8" s="7" t="e">
        <f>J8+#REF!+#REF!</f>
        <v>#REF!</v>
      </c>
      <c r="L8" s="7" t="e">
        <f t="shared" si="1"/>
        <v>#REF!</v>
      </c>
      <c r="M8" s="7" t="e">
        <f t="shared" si="3"/>
        <v>#REF!</v>
      </c>
      <c r="N8" s="8" t="e">
        <f t="shared" si="2"/>
        <v>#VALUE!</v>
      </c>
      <c r="O8" s="8" t="e">
        <f t="shared" si="4"/>
        <v>#VALUE!</v>
      </c>
    </row>
    <row r="9" spans="1:15" ht="15" customHeight="1" x14ac:dyDescent="0.25">
      <c r="A9" s="6" t="s">
        <v>43</v>
      </c>
      <c r="B9" s="6">
        <v>8</v>
      </c>
      <c r="C9" s="9">
        <v>7477688038</v>
      </c>
      <c r="D9" s="9" t="s">
        <v>21</v>
      </c>
      <c r="E9" s="16">
        <v>7.6</v>
      </c>
      <c r="F9" s="7">
        <v>1.25</v>
      </c>
      <c r="G9" s="7">
        <f t="shared" si="0"/>
        <v>8.85</v>
      </c>
      <c r="H9" s="7">
        <v>9</v>
      </c>
      <c r="I9" s="7"/>
      <c r="J9" s="7"/>
      <c r="K9" s="7" t="e">
        <f>J9+#REF!+#REF!</f>
        <v>#REF!</v>
      </c>
      <c r="L9" s="7" t="e">
        <f t="shared" si="1"/>
        <v>#REF!</v>
      </c>
      <c r="M9" s="7" t="e">
        <f t="shared" si="3"/>
        <v>#REF!</v>
      </c>
      <c r="N9" s="8" t="e">
        <f t="shared" si="2"/>
        <v>#REF!</v>
      </c>
      <c r="O9" s="8" t="e">
        <f t="shared" si="4"/>
        <v>#REF!</v>
      </c>
    </row>
    <row r="10" spans="1:15" ht="15" customHeight="1" x14ac:dyDescent="0.25">
      <c r="A10" s="6" t="s">
        <v>45</v>
      </c>
      <c r="B10" s="6">
        <v>9</v>
      </c>
      <c r="C10" s="9">
        <v>9977021875</v>
      </c>
      <c r="D10" s="9" t="s">
        <v>22</v>
      </c>
      <c r="E10" s="16">
        <v>4.9000000000000004</v>
      </c>
      <c r="F10" s="7">
        <v>1</v>
      </c>
      <c r="G10" s="7">
        <f t="shared" si="0"/>
        <v>5.9</v>
      </c>
      <c r="H10" s="7">
        <v>6</v>
      </c>
      <c r="I10" s="7"/>
      <c r="J10" s="7"/>
      <c r="K10" s="7" t="e">
        <f>J10+#REF!+#REF!</f>
        <v>#REF!</v>
      </c>
      <c r="L10" s="7" t="e">
        <f t="shared" si="1"/>
        <v>#REF!</v>
      </c>
      <c r="M10" s="7" t="e">
        <f t="shared" si="3"/>
        <v>#REF!</v>
      </c>
      <c r="N10" s="8" t="e">
        <f t="shared" si="2"/>
        <v>#REF!</v>
      </c>
      <c r="O10" s="8" t="e">
        <f t="shared" si="4"/>
        <v>#REF!</v>
      </c>
    </row>
    <row r="11" spans="1:15" ht="15" customHeight="1" x14ac:dyDescent="0.25">
      <c r="A11" s="6" t="s">
        <v>44</v>
      </c>
      <c r="B11" s="6">
        <v>10</v>
      </c>
      <c r="C11" s="9">
        <v>7479693905</v>
      </c>
      <c r="D11" s="9" t="s">
        <v>23</v>
      </c>
      <c r="E11" s="16">
        <v>4.05</v>
      </c>
      <c r="F11" s="7">
        <v>1.5</v>
      </c>
      <c r="G11" s="7">
        <f t="shared" si="0"/>
        <v>5.55</v>
      </c>
      <c r="H11" s="7">
        <f t="shared" si="5"/>
        <v>5.5</v>
      </c>
      <c r="I11" s="7"/>
      <c r="J11" s="7"/>
      <c r="K11" s="7" t="e">
        <f>J11+#REF!+#REF!</f>
        <v>#REF!</v>
      </c>
      <c r="L11" s="7" t="e">
        <f t="shared" si="1"/>
        <v>#REF!</v>
      </c>
      <c r="M11" s="7" t="e">
        <f t="shared" si="3"/>
        <v>#REF!</v>
      </c>
      <c r="N11" s="8" t="e">
        <f t="shared" si="2"/>
        <v>#REF!</v>
      </c>
      <c r="O11" s="8" t="e">
        <f t="shared" si="4"/>
        <v>#REF!</v>
      </c>
    </row>
    <row r="12" spans="1:15" ht="15" customHeight="1" x14ac:dyDescent="0.25">
      <c r="A12" s="6" t="s">
        <v>93</v>
      </c>
      <c r="B12" s="6">
        <v>11</v>
      </c>
      <c r="C12" s="9">
        <v>6822486162</v>
      </c>
      <c r="D12" s="9" t="s">
        <v>24</v>
      </c>
      <c r="E12" s="16">
        <v>4</v>
      </c>
      <c r="F12" s="7">
        <v>1.25</v>
      </c>
      <c r="G12" s="7">
        <f t="shared" si="0"/>
        <v>5.25</v>
      </c>
      <c r="H12" s="7">
        <v>5.5</v>
      </c>
      <c r="I12" s="7"/>
      <c r="J12" s="7"/>
      <c r="K12" s="7" t="e">
        <f>J12+#REF!+#REF!</f>
        <v>#REF!</v>
      </c>
      <c r="L12" s="7" t="e">
        <f t="shared" si="1"/>
        <v>#REF!</v>
      </c>
      <c r="M12" s="7" t="e">
        <f t="shared" si="3"/>
        <v>#REF!</v>
      </c>
      <c r="N12" s="8" t="e">
        <f t="shared" si="2"/>
        <v>#REF!</v>
      </c>
      <c r="O12" s="8" t="e">
        <f t="shared" si="4"/>
        <v>#REF!</v>
      </c>
    </row>
    <row r="13" spans="1:15" ht="15" customHeight="1" x14ac:dyDescent="0.25">
      <c r="A13" s="6"/>
      <c r="B13" s="6">
        <v>12</v>
      </c>
      <c r="C13" s="9">
        <v>4442872017</v>
      </c>
      <c r="D13" s="9" t="s">
        <v>25</v>
      </c>
      <c r="E13" s="16" t="s">
        <v>35</v>
      </c>
      <c r="F13" s="7" t="s">
        <v>99</v>
      </c>
      <c r="G13" s="7" t="str">
        <f>E13</f>
        <v>A</v>
      </c>
      <c r="H13" s="7" t="s">
        <v>39</v>
      </c>
      <c r="I13" s="7"/>
      <c r="J13" s="7"/>
      <c r="K13" s="7" t="e">
        <f>J13+#REF!+#REF!</f>
        <v>#REF!</v>
      </c>
      <c r="L13" s="7" t="e">
        <f t="shared" si="1"/>
        <v>#REF!</v>
      </c>
      <c r="M13" s="7" t="e">
        <f t="shared" si="3"/>
        <v>#REF!</v>
      </c>
      <c r="N13" s="8" t="e">
        <f t="shared" si="2"/>
        <v>#VALUE!</v>
      </c>
      <c r="O13" s="8" t="e">
        <f t="shared" si="4"/>
        <v>#VALUE!</v>
      </c>
    </row>
    <row r="14" spans="1:15" ht="15" customHeight="1" x14ac:dyDescent="0.25">
      <c r="A14" s="6" t="s">
        <v>47</v>
      </c>
      <c r="B14" s="6">
        <v>13</v>
      </c>
      <c r="C14" s="9">
        <v>1299731412</v>
      </c>
      <c r="D14" s="9" t="s">
        <v>26</v>
      </c>
      <c r="E14" s="16">
        <v>2.65</v>
      </c>
      <c r="F14" s="7">
        <v>1</v>
      </c>
      <c r="G14" s="7">
        <f t="shared" si="0"/>
        <v>3.65</v>
      </c>
      <c r="H14" s="7">
        <v>4</v>
      </c>
      <c r="I14" s="7"/>
      <c r="J14" s="7"/>
      <c r="K14" s="7" t="e">
        <f>J14+#REF!+#REF!</f>
        <v>#REF!</v>
      </c>
      <c r="L14" s="7" t="e">
        <f t="shared" si="1"/>
        <v>#REF!</v>
      </c>
      <c r="M14" s="7" t="e">
        <f t="shared" si="3"/>
        <v>#REF!</v>
      </c>
      <c r="N14" s="8" t="e">
        <f t="shared" si="2"/>
        <v>#REF!</v>
      </c>
      <c r="O14" s="8" t="e">
        <f t="shared" si="4"/>
        <v>#REF!</v>
      </c>
    </row>
    <row r="15" spans="1:15" ht="15" customHeight="1" x14ac:dyDescent="0.25">
      <c r="A15" s="6" t="s">
        <v>41</v>
      </c>
      <c r="B15" s="6">
        <v>14</v>
      </c>
      <c r="C15" s="9">
        <v>2033007722</v>
      </c>
      <c r="D15" s="9" t="s">
        <v>27</v>
      </c>
      <c r="E15" s="16">
        <v>1.7</v>
      </c>
      <c r="F15" s="7">
        <v>1</v>
      </c>
      <c r="G15" s="7">
        <f t="shared" si="0"/>
        <v>2.7</v>
      </c>
      <c r="H15" s="7">
        <v>3</v>
      </c>
      <c r="I15" s="7"/>
      <c r="J15" s="7"/>
      <c r="K15" s="7" t="e">
        <f>J15+#REF!+#REF!</f>
        <v>#REF!</v>
      </c>
      <c r="L15" s="7" t="e">
        <f t="shared" si="1"/>
        <v>#REF!</v>
      </c>
      <c r="M15" s="7" t="e">
        <f t="shared" si="3"/>
        <v>#REF!</v>
      </c>
      <c r="N15" s="8" t="e">
        <f t="shared" si="2"/>
        <v>#REF!</v>
      </c>
      <c r="O15" s="8" t="e">
        <f t="shared" si="4"/>
        <v>#REF!</v>
      </c>
    </row>
    <row r="16" spans="1:15" ht="15" customHeight="1" x14ac:dyDescent="0.25">
      <c r="A16" s="6" t="s">
        <v>35</v>
      </c>
      <c r="B16" s="6">
        <v>15</v>
      </c>
      <c r="C16" s="9">
        <v>6868507546</v>
      </c>
      <c r="D16" s="9" t="s">
        <v>28</v>
      </c>
      <c r="E16" s="16">
        <v>1.45</v>
      </c>
      <c r="F16" s="7">
        <v>0.25</v>
      </c>
      <c r="G16" s="7">
        <f t="shared" si="0"/>
        <v>1.7</v>
      </c>
      <c r="H16" s="7">
        <v>2</v>
      </c>
      <c r="I16" s="7"/>
      <c r="J16" s="7"/>
      <c r="K16" s="7" t="e">
        <f>J16+#REF!+#REF!</f>
        <v>#REF!</v>
      </c>
      <c r="L16" s="7" t="e">
        <f t="shared" si="1"/>
        <v>#REF!</v>
      </c>
      <c r="M16" s="7" t="e">
        <f t="shared" si="3"/>
        <v>#REF!</v>
      </c>
      <c r="N16" s="8" t="e">
        <f t="shared" si="2"/>
        <v>#REF!</v>
      </c>
      <c r="O16" s="8" t="e">
        <f t="shared" si="4"/>
        <v>#REF!</v>
      </c>
    </row>
    <row r="17" spans="1:15" ht="15" customHeight="1" x14ac:dyDescent="0.25">
      <c r="A17" s="6"/>
      <c r="B17" s="6">
        <v>16</v>
      </c>
      <c r="C17" s="9">
        <v>1299107568</v>
      </c>
      <c r="D17" s="9" t="s">
        <v>29</v>
      </c>
      <c r="E17" s="16">
        <v>0.6</v>
      </c>
      <c r="F17" s="7" t="s">
        <v>99</v>
      </c>
      <c r="G17" s="7">
        <f>E17</f>
        <v>0.6</v>
      </c>
      <c r="H17" s="7">
        <v>1</v>
      </c>
      <c r="I17" s="7"/>
      <c r="J17" s="7"/>
      <c r="K17" s="7" t="e">
        <f>J17+#REF!+#REF!</f>
        <v>#REF!</v>
      </c>
      <c r="L17" s="7" t="e">
        <f t="shared" si="1"/>
        <v>#REF!</v>
      </c>
      <c r="M17" s="7" t="e">
        <f t="shared" si="3"/>
        <v>#REF!</v>
      </c>
      <c r="N17" s="8" t="e">
        <f t="shared" si="2"/>
        <v>#REF!</v>
      </c>
      <c r="O17" s="8" t="e">
        <f t="shared" si="4"/>
        <v>#REF!</v>
      </c>
    </row>
    <row r="18" spans="1:15" ht="15" customHeight="1" x14ac:dyDescent="0.25">
      <c r="A18" s="6" t="s">
        <v>41</v>
      </c>
      <c r="B18" s="6">
        <v>17</v>
      </c>
      <c r="C18" s="9">
        <v>7627716634</v>
      </c>
      <c r="D18" s="9" t="s">
        <v>30</v>
      </c>
      <c r="E18" s="16">
        <v>4.8</v>
      </c>
      <c r="F18" s="7">
        <v>1</v>
      </c>
      <c r="G18" s="7">
        <f t="shared" si="0"/>
        <v>5.8</v>
      </c>
      <c r="H18" s="7">
        <v>6</v>
      </c>
      <c r="I18" s="7"/>
      <c r="J18" s="7"/>
      <c r="K18" s="7" t="e">
        <f>J18+#REF!+#REF!</f>
        <v>#REF!</v>
      </c>
      <c r="L18" s="7" t="e">
        <f t="shared" si="1"/>
        <v>#REF!</v>
      </c>
      <c r="M18" s="7" t="e">
        <f t="shared" ref="M18:M21" si="6">INT((L18)*10+0.4)/10</f>
        <v>#REF!</v>
      </c>
      <c r="N18" s="8" t="e">
        <f t="shared" si="2"/>
        <v>#REF!</v>
      </c>
      <c r="O18" s="8" t="e">
        <f t="shared" ref="O18:O21" si="7">INT((N18)*10+0.4)/10</f>
        <v>#REF!</v>
      </c>
    </row>
    <row r="19" spans="1:15" ht="15" customHeight="1" x14ac:dyDescent="0.25">
      <c r="A19" s="6" t="s">
        <v>46</v>
      </c>
      <c r="B19" s="6">
        <v>18</v>
      </c>
      <c r="C19" s="9">
        <v>1299108752</v>
      </c>
      <c r="D19" s="9" t="s">
        <v>31</v>
      </c>
      <c r="E19" s="16">
        <v>6.9</v>
      </c>
      <c r="F19" s="7">
        <v>1.25</v>
      </c>
      <c r="G19" s="7">
        <f t="shared" si="0"/>
        <v>8.15</v>
      </c>
      <c r="H19" s="7">
        <v>8.5</v>
      </c>
      <c r="I19" s="7"/>
      <c r="J19" s="7"/>
      <c r="K19" s="7" t="e">
        <f>J19+#REF!+#REF!</f>
        <v>#REF!</v>
      </c>
      <c r="L19" s="7" t="e">
        <f t="shared" si="1"/>
        <v>#REF!</v>
      </c>
      <c r="M19" s="7" t="e">
        <f t="shared" si="6"/>
        <v>#REF!</v>
      </c>
      <c r="N19" s="8" t="e">
        <f t="shared" si="2"/>
        <v>#REF!</v>
      </c>
      <c r="O19" s="8" t="e">
        <f t="shared" si="7"/>
        <v>#REF!</v>
      </c>
    </row>
    <row r="20" spans="1:15" ht="15" customHeight="1" x14ac:dyDescent="0.25">
      <c r="A20" s="6"/>
      <c r="B20" s="6">
        <v>19</v>
      </c>
      <c r="C20" s="9">
        <v>101248121</v>
      </c>
      <c r="D20" s="9" t="s">
        <v>32</v>
      </c>
      <c r="E20" s="16">
        <v>2.75</v>
      </c>
      <c r="F20" s="7" t="s">
        <v>99</v>
      </c>
      <c r="G20" s="7">
        <f>E20</f>
        <v>2.75</v>
      </c>
      <c r="H20" s="7">
        <v>3</v>
      </c>
      <c r="I20" s="7"/>
      <c r="J20" s="7"/>
      <c r="K20" s="7" t="e">
        <f>J20+#REF!+#REF!</f>
        <v>#REF!</v>
      </c>
      <c r="L20" s="7" t="e">
        <f t="shared" si="1"/>
        <v>#REF!</v>
      </c>
      <c r="M20" s="7" t="e">
        <f t="shared" si="6"/>
        <v>#REF!</v>
      </c>
      <c r="N20" s="8" t="e">
        <f t="shared" si="2"/>
        <v>#REF!</v>
      </c>
      <c r="O20" s="8" t="e">
        <f t="shared" si="7"/>
        <v>#REF!</v>
      </c>
    </row>
    <row r="21" spans="1:15" ht="15" customHeight="1" x14ac:dyDescent="0.25">
      <c r="A21" s="6" t="s">
        <v>41</v>
      </c>
      <c r="B21" s="6">
        <v>20</v>
      </c>
      <c r="C21" s="9">
        <v>2033004613</v>
      </c>
      <c r="D21" s="9" t="s">
        <v>33</v>
      </c>
      <c r="E21" s="16">
        <v>2.1</v>
      </c>
      <c r="F21" s="7">
        <v>1</v>
      </c>
      <c r="G21" s="7">
        <f t="shared" si="0"/>
        <v>3.1</v>
      </c>
      <c r="H21" s="7">
        <v>3.5</v>
      </c>
      <c r="I21" s="7"/>
      <c r="J21" s="7"/>
      <c r="K21" s="7" t="e">
        <f>J21+#REF!+#REF!</f>
        <v>#REF!</v>
      </c>
      <c r="L21" s="7" t="e">
        <f t="shared" si="1"/>
        <v>#REF!</v>
      </c>
      <c r="M21" s="7" t="e">
        <f t="shared" si="6"/>
        <v>#REF!</v>
      </c>
      <c r="N21" s="8" t="e">
        <f t="shared" si="2"/>
        <v>#REF!</v>
      </c>
      <c r="O21" s="8" t="e">
        <f t="shared" si="7"/>
        <v>#REF!</v>
      </c>
    </row>
    <row r="22" spans="1:15" ht="15" customHeight="1" x14ac:dyDescent="0.25">
      <c r="A22" s="10" t="s">
        <v>42</v>
      </c>
      <c r="B22" s="11">
        <v>21</v>
      </c>
      <c r="C22" s="12">
        <v>1299338390</v>
      </c>
      <c r="D22" s="12" t="s">
        <v>36</v>
      </c>
      <c r="E22" s="17">
        <v>1.3</v>
      </c>
      <c r="F22" s="14">
        <v>1.5</v>
      </c>
      <c r="G22" s="14">
        <f t="shared" si="0"/>
        <v>2.8</v>
      </c>
      <c r="H22" s="14">
        <v>3</v>
      </c>
      <c r="I22" s="14"/>
      <c r="J22" s="14"/>
      <c r="K22" s="14" t="e">
        <f>J22+#REF!+#REF!</f>
        <v>#REF!</v>
      </c>
      <c r="L22" s="14" t="e">
        <f t="shared" si="1"/>
        <v>#REF!</v>
      </c>
      <c r="M22" s="14" t="e">
        <f t="shared" ref="M22:M24" si="8">INT((L22)*10+0.4)/10</f>
        <v>#REF!</v>
      </c>
      <c r="N22" s="15" t="e">
        <f t="shared" si="2"/>
        <v>#REF!</v>
      </c>
      <c r="O22" s="15" t="e">
        <f t="shared" ref="O22:O24" si="9">INT((N22)*10+0.4)/10</f>
        <v>#REF!</v>
      </c>
    </row>
    <row r="23" spans="1:15" ht="15" customHeight="1" x14ac:dyDescent="0.25">
      <c r="A23" s="10" t="s">
        <v>40</v>
      </c>
      <c r="B23" s="11">
        <v>22</v>
      </c>
      <c r="C23" s="12">
        <v>2485733327</v>
      </c>
      <c r="D23" s="12" t="s">
        <v>37</v>
      </c>
      <c r="E23" s="17">
        <v>3.4</v>
      </c>
      <c r="F23" s="14">
        <v>0.75</v>
      </c>
      <c r="G23" s="14">
        <f t="shared" si="0"/>
        <v>4.1500000000000004</v>
      </c>
      <c r="H23" s="14">
        <v>4.5</v>
      </c>
      <c r="I23" s="14"/>
      <c r="J23" s="14"/>
      <c r="K23" s="14" t="e">
        <f>J23+#REF!+#REF!</f>
        <v>#REF!</v>
      </c>
      <c r="L23" s="14" t="e">
        <f t="shared" si="1"/>
        <v>#REF!</v>
      </c>
      <c r="M23" s="14" t="e">
        <f t="shared" si="8"/>
        <v>#REF!</v>
      </c>
      <c r="N23" s="15" t="e">
        <f t="shared" si="2"/>
        <v>#REF!</v>
      </c>
      <c r="O23" s="15" t="e">
        <f t="shared" si="9"/>
        <v>#REF!</v>
      </c>
    </row>
    <row r="24" spans="1:15" ht="15" customHeight="1" x14ac:dyDescent="0.25">
      <c r="A24" s="10"/>
      <c r="B24" s="11">
        <v>23</v>
      </c>
      <c r="C24" s="12">
        <v>5899073760</v>
      </c>
      <c r="D24" s="12" t="s">
        <v>38</v>
      </c>
      <c r="E24" s="17">
        <v>6.8</v>
      </c>
      <c r="F24" s="14" t="s">
        <v>99</v>
      </c>
      <c r="G24" s="14">
        <f>E24</f>
        <v>6.8</v>
      </c>
      <c r="H24" s="14">
        <v>7</v>
      </c>
      <c r="I24" s="14"/>
      <c r="J24" s="14"/>
      <c r="K24" s="14" t="e">
        <f>J24+#REF!+#REF!</f>
        <v>#REF!</v>
      </c>
      <c r="L24" s="14" t="e">
        <f t="shared" si="1"/>
        <v>#REF!</v>
      </c>
      <c r="M24" s="14" t="e">
        <f t="shared" si="8"/>
        <v>#REF!</v>
      </c>
      <c r="N24" s="15" t="e">
        <f t="shared" si="2"/>
        <v>#REF!</v>
      </c>
      <c r="O24" s="15" t="e">
        <f t="shared" si="9"/>
        <v>#REF!</v>
      </c>
    </row>
    <row r="27" spans="1:15" ht="15" customHeight="1" x14ac:dyDescent="0.2">
      <c r="C27" s="1" t="s">
        <v>100</v>
      </c>
      <c r="D27" s="1" t="s">
        <v>101</v>
      </c>
    </row>
    <row r="28" spans="1:15" ht="15" customHeight="1" x14ac:dyDescent="0.2">
      <c r="D28" s="1" t="s">
        <v>102</v>
      </c>
    </row>
  </sheetData>
  <autoFilter ref="A1:O24">
    <sortState ref="A2:R28">
      <sortCondition ref="D2:D28"/>
    </sortState>
  </autoFilter>
  <conditionalFormatting sqref="N2:N24">
    <cfRule type="cellIs" dxfId="11" priority="3" stopIfTrue="1" operator="greaterThanOrEqual">
      <formula>6</formula>
    </cfRule>
    <cfRule type="cellIs" dxfId="10" priority="4" stopIfTrue="1" operator="lessThan">
      <formula>6</formula>
    </cfRule>
  </conditionalFormatting>
  <conditionalFormatting sqref="O2:O24">
    <cfRule type="cellIs" dxfId="9" priority="1" stopIfTrue="1" operator="greaterThanOrEqual">
      <formula>6</formula>
    </cfRule>
    <cfRule type="cellIs" dxfId="8" priority="2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51"/>
  <sheetViews>
    <sheetView showGridLines="0" workbookViewId="0">
      <pane xSplit="4" ySplit="1" topLeftCell="E16" activePane="bottomRight" state="frozen"/>
      <selection activeCell="E19" sqref="E19"/>
      <selection pane="topRight" activeCell="E19" sqref="E19"/>
      <selection pane="bottomLeft" activeCell="E19" sqref="E19"/>
      <selection pane="bottomRight" activeCell="C29" sqref="C29"/>
    </sheetView>
  </sheetViews>
  <sheetFormatPr defaultColWidth="6.59765625" defaultRowHeight="15" customHeight="1" x14ac:dyDescent="0.2"/>
  <cols>
    <col min="1" max="1" width="5.8984375" style="1" customWidth="1"/>
    <col min="2" max="2" width="3.8984375" style="1" customWidth="1"/>
    <col min="3" max="3" width="8.19921875" style="1" customWidth="1"/>
    <col min="4" max="4" width="23.69921875" style="1" customWidth="1"/>
    <col min="5" max="5" width="4.5" style="1" customWidth="1"/>
    <col min="6" max="6" width="4.09765625" style="1" customWidth="1"/>
    <col min="7" max="7" width="6.296875" style="1" customWidth="1"/>
    <col min="8" max="8" width="6" style="1" customWidth="1"/>
    <col min="9" max="9" width="6.59765625" style="1" customWidth="1"/>
    <col min="10" max="10" width="4.296875" style="1" bestFit="1" customWidth="1"/>
    <col min="11" max="11" width="4.59765625" style="1" customWidth="1"/>
    <col min="12" max="12" width="4.8984375" style="1" customWidth="1"/>
    <col min="13" max="252" width="6.59765625" style="1" customWidth="1"/>
    <col min="253" max="16384" width="6.59765625" style="2"/>
  </cols>
  <sheetData>
    <row r="1" spans="1:17" ht="33.75" customHeight="1" x14ac:dyDescent="0.2">
      <c r="A1" s="3" t="s">
        <v>8</v>
      </c>
      <c r="B1" s="3" t="s">
        <v>0</v>
      </c>
      <c r="C1" s="3" t="s">
        <v>34</v>
      </c>
      <c r="D1" s="3" t="s">
        <v>1</v>
      </c>
      <c r="E1" s="3" t="s">
        <v>2</v>
      </c>
      <c r="F1" s="3" t="s">
        <v>12</v>
      </c>
      <c r="G1" s="3" t="s">
        <v>3</v>
      </c>
      <c r="H1" s="4" t="s">
        <v>9</v>
      </c>
      <c r="I1" s="3" t="s">
        <v>5</v>
      </c>
      <c r="J1" s="5"/>
      <c r="K1" s="5"/>
      <c r="L1" s="5"/>
      <c r="M1" s="4" t="s">
        <v>10</v>
      </c>
      <c r="N1" s="3" t="s">
        <v>6</v>
      </c>
      <c r="O1" s="5" t="s">
        <v>11</v>
      </c>
      <c r="P1" s="5" t="s">
        <v>4</v>
      </c>
      <c r="Q1" s="5" t="s">
        <v>7</v>
      </c>
    </row>
    <row r="2" spans="1:17" ht="15" customHeight="1" x14ac:dyDescent="0.25">
      <c r="A2" s="6"/>
      <c r="B2" s="6">
        <v>1</v>
      </c>
      <c r="C2" s="9">
        <v>90488644</v>
      </c>
      <c r="D2" s="6" t="s">
        <v>48</v>
      </c>
      <c r="E2" s="7">
        <v>1.4</v>
      </c>
      <c r="F2" s="7" t="s">
        <v>99</v>
      </c>
      <c r="G2" s="7">
        <f>E2</f>
        <v>1.4</v>
      </c>
      <c r="H2" s="7">
        <v>1.5</v>
      </c>
      <c r="I2" s="7"/>
      <c r="J2" s="7"/>
      <c r="K2" s="7"/>
      <c r="L2" s="7"/>
      <c r="M2" s="7">
        <f>J2+K2+L2</f>
        <v>0</v>
      </c>
      <c r="N2" s="7">
        <f>0.8*I2+0.2*M2</f>
        <v>0</v>
      </c>
      <c r="O2" s="7">
        <f>INT((N2)*10+0.4)/10</f>
        <v>0</v>
      </c>
      <c r="P2" s="8">
        <f>0.4*H2+0.6*O2</f>
        <v>0.60000000000000009</v>
      </c>
      <c r="Q2" s="8">
        <f>INT((P2)*10+0.4)/10</f>
        <v>0.6</v>
      </c>
    </row>
    <row r="3" spans="1:17" ht="15" customHeight="1" x14ac:dyDescent="0.25">
      <c r="A3" s="6"/>
      <c r="B3" s="6">
        <v>2</v>
      </c>
      <c r="C3" s="6">
        <v>1299548847</v>
      </c>
      <c r="D3" s="9" t="s">
        <v>49</v>
      </c>
      <c r="E3" s="7" t="s">
        <v>35</v>
      </c>
      <c r="F3" s="7" t="s">
        <v>99</v>
      </c>
      <c r="G3" s="7" t="s">
        <v>35</v>
      </c>
      <c r="H3" s="7" t="s">
        <v>39</v>
      </c>
      <c r="I3" s="7"/>
      <c r="J3" s="7"/>
      <c r="K3" s="7"/>
      <c r="L3" s="7"/>
      <c r="M3" s="7">
        <f t="shared" ref="M3:M18" si="0">J3+K3+L3</f>
        <v>0</v>
      </c>
      <c r="N3" s="7">
        <f t="shared" ref="N3:N18" si="1">0.8*I3+0.2*M3</f>
        <v>0</v>
      </c>
      <c r="O3" s="7">
        <f t="shared" ref="O3:O18" si="2">INT((N3)*10+0.4)/10</f>
        <v>0</v>
      </c>
      <c r="P3" s="8" t="e">
        <f t="shared" ref="P3:P18" si="3">0.4*H3+0.6*O3</f>
        <v>#VALUE!</v>
      </c>
      <c r="Q3" s="8" t="e">
        <f t="shared" ref="Q3:Q18" si="4">INT((P3)*10+0.4)/10</f>
        <v>#VALUE!</v>
      </c>
    </row>
    <row r="4" spans="1:17" ht="15" customHeight="1" x14ac:dyDescent="0.25">
      <c r="A4" s="6"/>
      <c r="B4" s="6">
        <v>3</v>
      </c>
      <c r="C4" s="9">
        <v>5871188592</v>
      </c>
      <c r="D4" s="9" t="s">
        <v>50</v>
      </c>
      <c r="E4" s="7">
        <v>1.9</v>
      </c>
      <c r="F4" s="7" t="s">
        <v>99</v>
      </c>
      <c r="G4" s="7">
        <f>E4</f>
        <v>1.9</v>
      </c>
      <c r="H4" s="7">
        <v>2</v>
      </c>
      <c r="I4" s="7"/>
      <c r="J4" s="7"/>
      <c r="K4" s="7"/>
      <c r="L4" s="7"/>
      <c r="M4" s="7">
        <f t="shared" si="0"/>
        <v>0</v>
      </c>
      <c r="N4" s="7">
        <f t="shared" si="1"/>
        <v>0</v>
      </c>
      <c r="O4" s="7">
        <f t="shared" si="2"/>
        <v>0</v>
      </c>
      <c r="P4" s="8">
        <f t="shared" si="3"/>
        <v>0.8</v>
      </c>
      <c r="Q4" s="8">
        <f t="shared" si="4"/>
        <v>0.8</v>
      </c>
    </row>
    <row r="5" spans="1:17" ht="15" customHeight="1" x14ac:dyDescent="0.25">
      <c r="A5" s="6" t="s">
        <v>44</v>
      </c>
      <c r="B5" s="6">
        <v>4</v>
      </c>
      <c r="C5" s="9">
        <v>6463220573</v>
      </c>
      <c r="D5" s="9" t="s">
        <v>51</v>
      </c>
      <c r="E5" s="7">
        <v>0.6</v>
      </c>
      <c r="F5" s="7">
        <v>1.5</v>
      </c>
      <c r="G5" s="7">
        <f t="shared" ref="G5:G46" si="5">E5+F5</f>
        <v>2.1</v>
      </c>
      <c r="H5" s="7">
        <v>2.5</v>
      </c>
      <c r="I5" s="7"/>
      <c r="J5" s="7"/>
      <c r="K5" s="7"/>
      <c r="L5" s="7"/>
      <c r="M5" s="7">
        <f t="shared" ref="M5" si="6">J5+K5+L5</f>
        <v>0</v>
      </c>
      <c r="N5" s="7">
        <f t="shared" ref="N5" si="7">0.8*I5+0.2*M5</f>
        <v>0</v>
      </c>
      <c r="O5" s="7">
        <f t="shared" ref="O5" si="8">INT((N5)*10+0.4)/10</f>
        <v>0</v>
      </c>
      <c r="P5" s="8">
        <f t="shared" ref="P5" si="9">0.4*H5+0.6*O5</f>
        <v>1</v>
      </c>
      <c r="Q5" s="8">
        <f t="shared" ref="Q5" si="10">INT((P5)*10+0.4)/10</f>
        <v>1</v>
      </c>
    </row>
    <row r="6" spans="1:17" ht="15" customHeight="1" x14ac:dyDescent="0.25">
      <c r="A6" s="6" t="s">
        <v>45</v>
      </c>
      <c r="B6" s="6">
        <v>5</v>
      </c>
      <c r="C6" s="9">
        <v>6622369894</v>
      </c>
      <c r="D6" s="9" t="s">
        <v>52</v>
      </c>
      <c r="E6" s="7">
        <v>4.25</v>
      </c>
      <c r="F6" s="7">
        <v>1</v>
      </c>
      <c r="G6" s="7">
        <f t="shared" si="5"/>
        <v>5.25</v>
      </c>
      <c r="H6" s="7">
        <v>5.5</v>
      </c>
      <c r="I6" s="7"/>
      <c r="J6" s="7"/>
      <c r="K6" s="7"/>
      <c r="L6" s="7"/>
      <c r="M6" s="7">
        <f t="shared" si="0"/>
        <v>0</v>
      </c>
      <c r="N6" s="7">
        <f t="shared" si="1"/>
        <v>0</v>
      </c>
      <c r="O6" s="7">
        <f t="shared" si="2"/>
        <v>0</v>
      </c>
      <c r="P6" s="8">
        <f t="shared" si="3"/>
        <v>2.2000000000000002</v>
      </c>
      <c r="Q6" s="8">
        <f t="shared" si="4"/>
        <v>2.2000000000000002</v>
      </c>
    </row>
    <row r="7" spans="1:17" ht="15" customHeight="1" x14ac:dyDescent="0.25">
      <c r="A7" s="6" t="s">
        <v>96</v>
      </c>
      <c r="B7" s="6">
        <v>6</v>
      </c>
      <c r="C7" s="9">
        <v>6821483580</v>
      </c>
      <c r="D7" s="9" t="s">
        <v>53</v>
      </c>
      <c r="E7" s="7">
        <v>2.5</v>
      </c>
      <c r="F7" s="7">
        <v>1.5</v>
      </c>
      <c r="G7" s="7">
        <f t="shared" si="5"/>
        <v>4</v>
      </c>
      <c r="H7" s="7">
        <f t="shared" ref="H7" si="11">INT((G7)*10+0.4)/10</f>
        <v>4</v>
      </c>
      <c r="I7" s="7"/>
      <c r="J7" s="7"/>
      <c r="K7" s="7"/>
      <c r="L7" s="7"/>
      <c r="M7" s="7">
        <f t="shared" si="0"/>
        <v>0</v>
      </c>
      <c r="N7" s="7">
        <f t="shared" si="1"/>
        <v>0</v>
      </c>
      <c r="O7" s="7">
        <f t="shared" si="2"/>
        <v>0</v>
      </c>
      <c r="P7" s="8">
        <f t="shared" si="3"/>
        <v>1.6</v>
      </c>
      <c r="Q7" s="8">
        <f t="shared" si="4"/>
        <v>1.6</v>
      </c>
    </row>
    <row r="8" spans="1:17" ht="15" customHeight="1" x14ac:dyDescent="0.25">
      <c r="A8" s="6" t="s">
        <v>43</v>
      </c>
      <c r="B8" s="6">
        <v>7</v>
      </c>
      <c r="C8" s="9">
        <v>7038507228</v>
      </c>
      <c r="D8" s="9" t="s">
        <v>54</v>
      </c>
      <c r="E8" s="7">
        <v>2.15</v>
      </c>
      <c r="F8" s="7">
        <v>1.25</v>
      </c>
      <c r="G8" s="7">
        <f t="shared" si="5"/>
        <v>3.4</v>
      </c>
      <c r="H8" s="7">
        <v>3.5</v>
      </c>
      <c r="I8" s="7"/>
      <c r="J8" s="7"/>
      <c r="K8" s="7"/>
      <c r="L8" s="7"/>
      <c r="M8" s="7">
        <f t="shared" si="0"/>
        <v>0</v>
      </c>
      <c r="N8" s="7">
        <f t="shared" si="1"/>
        <v>0</v>
      </c>
      <c r="O8" s="7">
        <f t="shared" si="2"/>
        <v>0</v>
      </c>
      <c r="P8" s="8">
        <f t="shared" si="3"/>
        <v>1.4000000000000001</v>
      </c>
      <c r="Q8" s="8">
        <f t="shared" si="4"/>
        <v>1.4</v>
      </c>
    </row>
    <row r="9" spans="1:17" ht="15" customHeight="1" x14ac:dyDescent="0.25">
      <c r="A9" s="6"/>
      <c r="B9" s="6">
        <v>8</v>
      </c>
      <c r="C9" s="9">
        <v>6662428260</v>
      </c>
      <c r="D9" s="9" t="s">
        <v>55</v>
      </c>
      <c r="E9" s="7">
        <v>3.65</v>
      </c>
      <c r="F9" s="7" t="s">
        <v>99</v>
      </c>
      <c r="G9" s="7">
        <f>E9</f>
        <v>3.65</v>
      </c>
      <c r="H9" s="7">
        <v>4</v>
      </c>
      <c r="I9" s="7"/>
      <c r="J9" s="7"/>
      <c r="K9" s="7"/>
      <c r="L9" s="7"/>
      <c r="M9" s="7">
        <f t="shared" si="0"/>
        <v>0</v>
      </c>
      <c r="N9" s="7">
        <f t="shared" si="1"/>
        <v>0</v>
      </c>
      <c r="O9" s="7">
        <f t="shared" si="2"/>
        <v>0</v>
      </c>
      <c r="P9" s="8">
        <f t="shared" si="3"/>
        <v>1.6</v>
      </c>
      <c r="Q9" s="8">
        <f t="shared" si="4"/>
        <v>1.6</v>
      </c>
    </row>
    <row r="10" spans="1:17" ht="15" customHeight="1" x14ac:dyDescent="0.25">
      <c r="A10" s="6"/>
      <c r="B10" s="6">
        <v>9</v>
      </c>
      <c r="C10" s="9">
        <v>1299934975</v>
      </c>
      <c r="D10" s="9" t="s">
        <v>56</v>
      </c>
      <c r="E10" s="7">
        <v>6.4</v>
      </c>
      <c r="F10" s="7" t="s">
        <v>99</v>
      </c>
      <c r="G10" s="7">
        <f>E10</f>
        <v>6.4</v>
      </c>
      <c r="H10" s="7">
        <v>6.5</v>
      </c>
      <c r="I10" s="7"/>
      <c r="J10" s="7"/>
      <c r="K10" s="7"/>
      <c r="L10" s="7"/>
      <c r="M10" s="7">
        <f t="shared" si="0"/>
        <v>0</v>
      </c>
      <c r="N10" s="7">
        <f t="shared" si="1"/>
        <v>0</v>
      </c>
      <c r="O10" s="7">
        <f t="shared" si="2"/>
        <v>0</v>
      </c>
      <c r="P10" s="8">
        <f t="shared" si="3"/>
        <v>2.6</v>
      </c>
      <c r="Q10" s="8">
        <f t="shared" si="4"/>
        <v>2.6</v>
      </c>
    </row>
    <row r="11" spans="1:17" ht="15" customHeight="1" x14ac:dyDescent="0.25">
      <c r="A11" s="6"/>
      <c r="B11" s="6">
        <v>10</v>
      </c>
      <c r="C11" s="9">
        <v>7082553826</v>
      </c>
      <c r="D11" s="9" t="s">
        <v>57</v>
      </c>
      <c r="E11" s="7" t="s">
        <v>35</v>
      </c>
      <c r="F11" s="7" t="s">
        <v>99</v>
      </c>
      <c r="G11" s="7" t="s">
        <v>35</v>
      </c>
      <c r="H11" s="7" t="s">
        <v>39</v>
      </c>
      <c r="I11" s="7"/>
      <c r="J11" s="7"/>
      <c r="K11" s="7"/>
      <c r="L11" s="7"/>
      <c r="M11" s="7">
        <f t="shared" si="0"/>
        <v>0</v>
      </c>
      <c r="N11" s="7">
        <f t="shared" si="1"/>
        <v>0</v>
      </c>
      <c r="O11" s="7">
        <f t="shared" si="2"/>
        <v>0</v>
      </c>
      <c r="P11" s="8" t="e">
        <f t="shared" si="3"/>
        <v>#VALUE!</v>
      </c>
      <c r="Q11" s="8" t="e">
        <f t="shared" si="4"/>
        <v>#VALUE!</v>
      </c>
    </row>
    <row r="12" spans="1:17" ht="15" customHeight="1" x14ac:dyDescent="0.25">
      <c r="A12" s="6" t="s">
        <v>47</v>
      </c>
      <c r="B12" s="6">
        <v>11</v>
      </c>
      <c r="C12" s="9">
        <v>7030511288</v>
      </c>
      <c r="D12" s="9" t="s">
        <v>58</v>
      </c>
      <c r="E12" s="7">
        <v>4.0999999999999996</v>
      </c>
      <c r="F12" s="7">
        <v>1</v>
      </c>
      <c r="G12" s="7">
        <f t="shared" si="5"/>
        <v>5.0999999999999996</v>
      </c>
      <c r="H12" s="7">
        <v>5.5</v>
      </c>
      <c r="I12" s="7"/>
      <c r="J12" s="7"/>
      <c r="K12" s="7"/>
      <c r="L12" s="7"/>
      <c r="M12" s="7">
        <f t="shared" si="0"/>
        <v>0</v>
      </c>
      <c r="N12" s="7">
        <f t="shared" si="1"/>
        <v>0</v>
      </c>
      <c r="O12" s="7">
        <f t="shared" si="2"/>
        <v>0</v>
      </c>
      <c r="P12" s="8">
        <f t="shared" si="3"/>
        <v>2.2000000000000002</v>
      </c>
      <c r="Q12" s="8">
        <f t="shared" si="4"/>
        <v>2.2000000000000002</v>
      </c>
    </row>
    <row r="13" spans="1:17" ht="15" customHeight="1" x14ac:dyDescent="0.25">
      <c r="A13" s="6" t="s">
        <v>93</v>
      </c>
      <c r="B13" s="6">
        <v>12</v>
      </c>
      <c r="C13" s="9">
        <v>100867863</v>
      </c>
      <c r="D13" s="9" t="s">
        <v>59</v>
      </c>
      <c r="E13" s="7">
        <v>4.5999999999999996</v>
      </c>
      <c r="F13" s="7">
        <v>1.25</v>
      </c>
      <c r="G13" s="7">
        <f t="shared" si="5"/>
        <v>5.85</v>
      </c>
      <c r="H13" s="7">
        <v>6</v>
      </c>
      <c r="I13" s="7"/>
      <c r="J13" s="7"/>
      <c r="K13" s="7"/>
      <c r="L13" s="7"/>
      <c r="M13" s="7">
        <f t="shared" si="0"/>
        <v>0</v>
      </c>
      <c r="N13" s="7">
        <f t="shared" si="1"/>
        <v>0</v>
      </c>
      <c r="O13" s="7">
        <f t="shared" si="2"/>
        <v>0</v>
      </c>
      <c r="P13" s="8">
        <f t="shared" si="3"/>
        <v>2.4000000000000004</v>
      </c>
      <c r="Q13" s="8">
        <f t="shared" si="4"/>
        <v>2.4</v>
      </c>
    </row>
    <row r="14" spans="1:17" ht="15" customHeight="1" x14ac:dyDescent="0.25">
      <c r="A14" s="6" t="s">
        <v>95</v>
      </c>
      <c r="B14" s="6">
        <v>13</v>
      </c>
      <c r="C14" s="9">
        <v>6276245226</v>
      </c>
      <c r="D14" s="9" t="s">
        <v>60</v>
      </c>
      <c r="E14" s="7">
        <v>5.5</v>
      </c>
      <c r="F14" s="7">
        <v>1</v>
      </c>
      <c r="G14" s="7">
        <f t="shared" si="5"/>
        <v>6.5</v>
      </c>
      <c r="H14" s="7">
        <f t="shared" ref="H14" si="12">INT((G14)*10+0.4)/10</f>
        <v>6.5</v>
      </c>
      <c r="I14" s="7"/>
      <c r="J14" s="7"/>
      <c r="K14" s="7"/>
      <c r="L14" s="7"/>
      <c r="M14" s="7">
        <f t="shared" ref="M14" si="13">J14+K14+L14</f>
        <v>0</v>
      </c>
      <c r="N14" s="7">
        <f t="shared" ref="N14" si="14">0.8*I14+0.2*M14</f>
        <v>0</v>
      </c>
      <c r="O14" s="7">
        <f t="shared" ref="O14" si="15">INT((N14)*10+0.4)/10</f>
        <v>0</v>
      </c>
      <c r="P14" s="8">
        <f t="shared" ref="P14" si="16">0.4*H14+0.6*O14</f>
        <v>2.6</v>
      </c>
      <c r="Q14" s="8">
        <f t="shared" ref="Q14" si="17">INT((P14)*10+0.4)/10</f>
        <v>2.6</v>
      </c>
    </row>
    <row r="15" spans="1:17" ht="15" customHeight="1" x14ac:dyDescent="0.25">
      <c r="A15" s="6" t="s">
        <v>47</v>
      </c>
      <c r="B15" s="6">
        <v>14</v>
      </c>
      <c r="C15" s="9">
        <v>6851447681</v>
      </c>
      <c r="D15" s="9" t="s">
        <v>61</v>
      </c>
      <c r="E15" s="7">
        <v>4.6500000000000004</v>
      </c>
      <c r="F15" s="7">
        <v>1</v>
      </c>
      <c r="G15" s="7">
        <f t="shared" si="5"/>
        <v>5.65</v>
      </c>
      <c r="H15" s="7">
        <v>6</v>
      </c>
      <c r="I15" s="7"/>
      <c r="J15" s="7"/>
      <c r="K15" s="7"/>
      <c r="L15" s="7"/>
      <c r="M15" s="7">
        <f t="shared" si="0"/>
        <v>0</v>
      </c>
      <c r="N15" s="7">
        <f t="shared" si="1"/>
        <v>0</v>
      </c>
      <c r="O15" s="7">
        <f t="shared" si="2"/>
        <v>0</v>
      </c>
      <c r="P15" s="8">
        <f t="shared" si="3"/>
        <v>2.4000000000000004</v>
      </c>
      <c r="Q15" s="8">
        <f t="shared" si="4"/>
        <v>2.4</v>
      </c>
    </row>
    <row r="16" spans="1:17" ht="15" customHeight="1" x14ac:dyDescent="0.25">
      <c r="A16" s="6" t="s">
        <v>98</v>
      </c>
      <c r="B16" s="6">
        <v>15</v>
      </c>
      <c r="C16" s="9">
        <v>9020439067</v>
      </c>
      <c r="D16" s="9" t="s">
        <v>62</v>
      </c>
      <c r="E16" s="7">
        <v>5.35</v>
      </c>
      <c r="F16" s="7">
        <v>1.25</v>
      </c>
      <c r="G16" s="7">
        <f t="shared" si="5"/>
        <v>6.6</v>
      </c>
      <c r="H16" s="7">
        <v>7</v>
      </c>
      <c r="I16" s="7"/>
      <c r="J16" s="7"/>
      <c r="K16" s="7"/>
      <c r="L16" s="7"/>
      <c r="M16" s="7">
        <f t="shared" si="0"/>
        <v>0</v>
      </c>
      <c r="N16" s="7">
        <f t="shared" si="1"/>
        <v>0</v>
      </c>
      <c r="O16" s="7">
        <f t="shared" si="2"/>
        <v>0</v>
      </c>
      <c r="P16" s="8">
        <f t="shared" si="3"/>
        <v>2.8000000000000003</v>
      </c>
      <c r="Q16" s="8">
        <f t="shared" si="4"/>
        <v>2.8</v>
      </c>
    </row>
    <row r="17" spans="1:17" ht="15" customHeight="1" x14ac:dyDescent="0.25">
      <c r="A17" s="6"/>
      <c r="B17" s="6">
        <v>16</v>
      </c>
      <c r="C17" s="9">
        <v>8098911374</v>
      </c>
      <c r="D17" s="9" t="s">
        <v>63</v>
      </c>
      <c r="E17" s="7" t="s">
        <v>35</v>
      </c>
      <c r="F17" s="7" t="s">
        <v>99</v>
      </c>
      <c r="G17" s="7" t="s">
        <v>35</v>
      </c>
      <c r="H17" s="7" t="s">
        <v>39</v>
      </c>
      <c r="I17" s="7"/>
      <c r="J17" s="7"/>
      <c r="K17" s="7"/>
      <c r="L17" s="7"/>
      <c r="M17" s="7">
        <f t="shared" si="0"/>
        <v>0</v>
      </c>
      <c r="N17" s="7">
        <f t="shared" si="1"/>
        <v>0</v>
      </c>
      <c r="O17" s="7">
        <f t="shared" si="2"/>
        <v>0</v>
      </c>
      <c r="P17" s="8" t="e">
        <f t="shared" si="3"/>
        <v>#VALUE!</v>
      </c>
      <c r="Q17" s="8" t="e">
        <f t="shared" si="4"/>
        <v>#VALUE!</v>
      </c>
    </row>
    <row r="18" spans="1:17" ht="15" customHeight="1" x14ac:dyDescent="0.25">
      <c r="A18" s="6"/>
      <c r="B18" s="6">
        <v>17</v>
      </c>
      <c r="C18" s="9">
        <v>9934552196</v>
      </c>
      <c r="D18" s="9" t="s">
        <v>64</v>
      </c>
      <c r="E18" s="7">
        <v>3.3</v>
      </c>
      <c r="F18" s="7" t="s">
        <v>99</v>
      </c>
      <c r="G18" s="7">
        <f>E18</f>
        <v>3.3</v>
      </c>
      <c r="H18" s="7">
        <v>3.5</v>
      </c>
      <c r="I18" s="7"/>
      <c r="J18" s="7"/>
      <c r="K18" s="7"/>
      <c r="L18" s="7"/>
      <c r="M18" s="7">
        <f t="shared" si="0"/>
        <v>0</v>
      </c>
      <c r="N18" s="7">
        <f t="shared" si="1"/>
        <v>0</v>
      </c>
      <c r="O18" s="7">
        <f t="shared" si="2"/>
        <v>0</v>
      </c>
      <c r="P18" s="8">
        <f t="shared" si="3"/>
        <v>1.4000000000000001</v>
      </c>
      <c r="Q18" s="8">
        <f t="shared" si="4"/>
        <v>1.4</v>
      </c>
    </row>
    <row r="19" spans="1:17" ht="15" customHeight="1" x14ac:dyDescent="0.25">
      <c r="A19" s="6" t="s">
        <v>98</v>
      </c>
      <c r="B19" s="6">
        <v>18</v>
      </c>
      <c r="C19" s="9">
        <v>1299421185</v>
      </c>
      <c r="D19" s="9" t="s">
        <v>65</v>
      </c>
      <c r="E19" s="7">
        <v>5.15</v>
      </c>
      <c r="F19" s="7">
        <v>1.25</v>
      </c>
      <c r="G19" s="7">
        <f t="shared" si="5"/>
        <v>6.4</v>
      </c>
      <c r="H19" s="7">
        <v>6.5</v>
      </c>
      <c r="I19" s="7"/>
      <c r="J19" s="7"/>
      <c r="K19" s="7"/>
      <c r="L19" s="7"/>
      <c r="M19" s="7">
        <f t="shared" ref="M19:M20" si="18">J19+K19+L19</f>
        <v>0</v>
      </c>
      <c r="N19" s="7">
        <f t="shared" ref="N19:N20" si="19">0.8*I19+0.2*M19</f>
        <v>0</v>
      </c>
      <c r="O19" s="7">
        <f t="shared" ref="O19:O20" si="20">INT((N19)*10+0.4)/10</f>
        <v>0</v>
      </c>
      <c r="P19" s="8">
        <f t="shared" ref="P19:P20" si="21">0.4*H19+0.6*O19</f>
        <v>2.6</v>
      </c>
      <c r="Q19" s="8">
        <f t="shared" ref="Q19:Q20" si="22">INT((P19)*10+0.4)/10</f>
        <v>2.6</v>
      </c>
    </row>
    <row r="20" spans="1:17" ht="15" customHeight="1" x14ac:dyDescent="0.25">
      <c r="A20" s="6" t="s">
        <v>98</v>
      </c>
      <c r="B20" s="6">
        <v>19</v>
      </c>
      <c r="C20" s="9">
        <v>8829394594</v>
      </c>
      <c r="D20" s="9" t="s">
        <v>66</v>
      </c>
      <c r="E20" s="7">
        <v>2.2999999999999998</v>
      </c>
      <c r="F20" s="7">
        <v>1.25</v>
      </c>
      <c r="G20" s="7">
        <f t="shared" si="5"/>
        <v>3.55</v>
      </c>
      <c r="H20" s="7">
        <f t="shared" ref="H20" si="23">INT((G20)*10+0.4)/10</f>
        <v>3.5</v>
      </c>
      <c r="I20" s="7"/>
      <c r="J20" s="7"/>
      <c r="K20" s="7"/>
      <c r="L20" s="7"/>
      <c r="M20" s="7">
        <f t="shared" si="18"/>
        <v>0</v>
      </c>
      <c r="N20" s="7">
        <f t="shared" si="19"/>
        <v>0</v>
      </c>
      <c r="O20" s="7">
        <f t="shared" si="20"/>
        <v>0</v>
      </c>
      <c r="P20" s="8">
        <f t="shared" si="21"/>
        <v>1.4000000000000001</v>
      </c>
      <c r="Q20" s="8">
        <f t="shared" si="22"/>
        <v>1.4</v>
      </c>
    </row>
    <row r="21" spans="1:17" ht="15" customHeight="1" x14ac:dyDescent="0.25">
      <c r="A21" s="6"/>
      <c r="B21" s="6">
        <v>20</v>
      </c>
      <c r="C21" s="9">
        <v>6857472191</v>
      </c>
      <c r="D21" s="9" t="s">
        <v>67</v>
      </c>
      <c r="E21" s="7">
        <v>6</v>
      </c>
      <c r="F21" s="18">
        <v>1.75</v>
      </c>
      <c r="G21" s="18">
        <f>E21+F21</f>
        <v>7.75</v>
      </c>
      <c r="H21" s="18">
        <v>8</v>
      </c>
      <c r="I21" s="7"/>
      <c r="J21" s="7"/>
      <c r="K21" s="7"/>
      <c r="L21" s="7"/>
      <c r="M21" s="7">
        <f t="shared" ref="M21:M36" si="24">J21+K21+L21</f>
        <v>0</v>
      </c>
      <c r="N21" s="7">
        <f t="shared" ref="N21:N36" si="25">0.8*I21+0.2*M21</f>
        <v>0</v>
      </c>
      <c r="O21" s="7">
        <f t="shared" ref="O21:O36" si="26">INT((N21)*10+0.4)/10</f>
        <v>0</v>
      </c>
      <c r="P21" s="8">
        <f t="shared" ref="P21:P36" si="27">0.4*H21+0.6*O21</f>
        <v>3.2</v>
      </c>
      <c r="Q21" s="8">
        <f t="shared" ref="Q21:Q36" si="28">INT((P21)*10+0.4)/10</f>
        <v>3.2</v>
      </c>
    </row>
    <row r="22" spans="1:17" ht="15" customHeight="1" x14ac:dyDescent="0.25">
      <c r="A22" s="6" t="s">
        <v>95</v>
      </c>
      <c r="B22" s="6">
        <v>1</v>
      </c>
      <c r="C22" s="9">
        <v>6248224300</v>
      </c>
      <c r="D22" s="9" t="s">
        <v>68</v>
      </c>
      <c r="E22" s="7">
        <v>4.7</v>
      </c>
      <c r="F22" s="7">
        <v>1</v>
      </c>
      <c r="G22" s="7">
        <f t="shared" si="5"/>
        <v>5.7</v>
      </c>
      <c r="H22" s="7">
        <v>6</v>
      </c>
      <c r="I22" s="7"/>
      <c r="J22" s="7"/>
      <c r="K22" s="7"/>
      <c r="L22" s="7"/>
      <c r="M22" s="7">
        <f t="shared" si="24"/>
        <v>0</v>
      </c>
      <c r="N22" s="7">
        <f t="shared" si="25"/>
        <v>0</v>
      </c>
      <c r="O22" s="7">
        <f t="shared" si="26"/>
        <v>0</v>
      </c>
      <c r="P22" s="8">
        <f t="shared" si="27"/>
        <v>2.4000000000000004</v>
      </c>
      <c r="Q22" s="8">
        <f t="shared" si="28"/>
        <v>2.4</v>
      </c>
    </row>
    <row r="23" spans="1:17" ht="15" customHeight="1" x14ac:dyDescent="0.25">
      <c r="A23" s="6" t="s">
        <v>95</v>
      </c>
      <c r="B23" s="6">
        <v>2</v>
      </c>
      <c r="C23" s="9">
        <v>6814008277</v>
      </c>
      <c r="D23" s="9" t="s">
        <v>69</v>
      </c>
      <c r="E23" s="7">
        <v>4.5</v>
      </c>
      <c r="F23" s="7">
        <v>1</v>
      </c>
      <c r="G23" s="7">
        <f t="shared" si="5"/>
        <v>5.5</v>
      </c>
      <c r="H23" s="7">
        <f t="shared" ref="H21:H23" si="29">INT((G23)*10+0.4)/10</f>
        <v>5.5</v>
      </c>
      <c r="I23" s="7"/>
      <c r="J23" s="7"/>
      <c r="K23" s="7"/>
      <c r="L23" s="7"/>
      <c r="M23" s="7">
        <f t="shared" si="24"/>
        <v>0</v>
      </c>
      <c r="N23" s="7">
        <f t="shared" si="25"/>
        <v>0</v>
      </c>
      <c r="O23" s="7">
        <f t="shared" si="26"/>
        <v>0</v>
      </c>
      <c r="P23" s="8">
        <f t="shared" si="27"/>
        <v>2.2000000000000002</v>
      </c>
      <c r="Q23" s="8">
        <f t="shared" si="28"/>
        <v>2.2000000000000002</v>
      </c>
    </row>
    <row r="24" spans="1:17" ht="15" customHeight="1" x14ac:dyDescent="0.25">
      <c r="A24" s="6" t="s">
        <v>96</v>
      </c>
      <c r="B24" s="6">
        <v>3</v>
      </c>
      <c r="C24" s="9">
        <v>6442297203</v>
      </c>
      <c r="D24" s="9" t="s">
        <v>70</v>
      </c>
      <c r="E24" s="7">
        <v>2.2000000000000002</v>
      </c>
      <c r="F24" s="7">
        <v>1.5</v>
      </c>
      <c r="G24" s="7">
        <f t="shared" si="5"/>
        <v>3.7</v>
      </c>
      <c r="H24" s="7">
        <v>4</v>
      </c>
      <c r="I24" s="7"/>
      <c r="J24" s="7"/>
      <c r="K24" s="7"/>
      <c r="L24" s="7"/>
      <c r="M24" s="7">
        <f t="shared" si="24"/>
        <v>0</v>
      </c>
      <c r="N24" s="7">
        <f t="shared" si="25"/>
        <v>0</v>
      </c>
      <c r="O24" s="7">
        <f t="shared" si="26"/>
        <v>0</v>
      </c>
      <c r="P24" s="8">
        <f t="shared" si="27"/>
        <v>1.6</v>
      </c>
      <c r="Q24" s="8">
        <f t="shared" si="28"/>
        <v>1.6</v>
      </c>
    </row>
    <row r="25" spans="1:17" ht="15" customHeight="1" x14ac:dyDescent="0.25">
      <c r="A25" s="6"/>
      <c r="B25" s="6">
        <v>4</v>
      </c>
      <c r="C25" s="9">
        <v>1299108616</v>
      </c>
      <c r="D25" s="9" t="s">
        <v>71</v>
      </c>
      <c r="E25" s="7" t="s">
        <v>35</v>
      </c>
      <c r="F25" s="18">
        <v>2</v>
      </c>
      <c r="G25" s="18">
        <f>F25</f>
        <v>2</v>
      </c>
      <c r="H25" s="18">
        <f>F25</f>
        <v>2</v>
      </c>
      <c r="I25" s="7"/>
      <c r="J25" s="7"/>
      <c r="K25" s="7"/>
      <c r="L25" s="7"/>
      <c r="M25" s="7">
        <f t="shared" si="24"/>
        <v>0</v>
      </c>
      <c r="N25" s="7">
        <f t="shared" si="25"/>
        <v>0</v>
      </c>
      <c r="O25" s="7">
        <f t="shared" si="26"/>
        <v>0</v>
      </c>
      <c r="P25" s="8">
        <f t="shared" si="27"/>
        <v>0.8</v>
      </c>
      <c r="Q25" s="8">
        <f t="shared" si="28"/>
        <v>0.8</v>
      </c>
    </row>
    <row r="26" spans="1:17" ht="15" customHeight="1" x14ac:dyDescent="0.25">
      <c r="A26" s="6" t="s">
        <v>42</v>
      </c>
      <c r="B26" s="6">
        <v>5</v>
      </c>
      <c r="C26" s="9">
        <v>1583971214</v>
      </c>
      <c r="D26" s="9" t="s">
        <v>72</v>
      </c>
      <c r="E26" s="7">
        <v>6.15</v>
      </c>
      <c r="F26" s="7">
        <v>1.5</v>
      </c>
      <c r="G26" s="7">
        <f t="shared" si="5"/>
        <v>7.65</v>
      </c>
      <c r="H26" s="7">
        <v>8</v>
      </c>
      <c r="I26" s="7"/>
      <c r="J26" s="7"/>
      <c r="K26" s="7"/>
      <c r="L26" s="7"/>
      <c r="M26" s="7">
        <f t="shared" si="24"/>
        <v>0</v>
      </c>
      <c r="N26" s="7">
        <f t="shared" si="25"/>
        <v>0</v>
      </c>
      <c r="O26" s="7">
        <f t="shared" si="26"/>
        <v>0</v>
      </c>
      <c r="P26" s="8">
        <f t="shared" si="27"/>
        <v>3.2</v>
      </c>
      <c r="Q26" s="8">
        <f t="shared" si="28"/>
        <v>3.2</v>
      </c>
    </row>
    <row r="27" spans="1:17" ht="15" customHeight="1" x14ac:dyDescent="0.25">
      <c r="A27" s="6"/>
      <c r="B27" s="6">
        <v>6</v>
      </c>
      <c r="C27" s="9">
        <v>6662394412</v>
      </c>
      <c r="D27" s="9" t="s">
        <v>73</v>
      </c>
      <c r="E27" s="7">
        <v>3.4</v>
      </c>
      <c r="F27" s="18">
        <v>1.75</v>
      </c>
      <c r="G27" s="18">
        <f>E27+F27</f>
        <v>5.15</v>
      </c>
      <c r="H27" s="18">
        <v>5.5</v>
      </c>
      <c r="I27" s="7"/>
      <c r="J27" s="7"/>
      <c r="K27" s="7"/>
      <c r="L27" s="7"/>
      <c r="M27" s="7">
        <f t="shared" si="24"/>
        <v>0</v>
      </c>
      <c r="N27" s="7">
        <f t="shared" si="25"/>
        <v>0</v>
      </c>
      <c r="O27" s="7">
        <f t="shared" si="26"/>
        <v>0</v>
      </c>
      <c r="P27" s="8">
        <f t="shared" si="27"/>
        <v>2.2000000000000002</v>
      </c>
      <c r="Q27" s="8">
        <f t="shared" si="28"/>
        <v>2.2000000000000002</v>
      </c>
    </row>
    <row r="28" spans="1:17" ht="15" customHeight="1" x14ac:dyDescent="0.25">
      <c r="A28" s="6"/>
      <c r="B28" s="6">
        <v>7</v>
      </c>
      <c r="C28" s="9">
        <v>1299418520</v>
      </c>
      <c r="D28" s="9" t="s">
        <v>74</v>
      </c>
      <c r="E28" s="7">
        <v>4.1500000000000004</v>
      </c>
      <c r="F28" s="18">
        <v>1.75</v>
      </c>
      <c r="G28" s="18">
        <f>E28+F28</f>
        <v>5.9</v>
      </c>
      <c r="H28" s="18">
        <v>6</v>
      </c>
      <c r="I28" s="7"/>
      <c r="J28" s="7"/>
      <c r="K28" s="7"/>
      <c r="L28" s="7"/>
      <c r="M28" s="7">
        <f t="shared" si="24"/>
        <v>0</v>
      </c>
      <c r="N28" s="7">
        <f t="shared" si="25"/>
        <v>0</v>
      </c>
      <c r="O28" s="7">
        <f t="shared" si="26"/>
        <v>0</v>
      </c>
      <c r="P28" s="8">
        <f t="shared" si="27"/>
        <v>2.4000000000000004</v>
      </c>
      <c r="Q28" s="8">
        <f t="shared" si="28"/>
        <v>2.4</v>
      </c>
    </row>
    <row r="29" spans="1:17" ht="15" customHeight="1" x14ac:dyDescent="0.25">
      <c r="A29" s="6"/>
      <c r="B29" s="6">
        <v>8</v>
      </c>
      <c r="C29" s="9">
        <v>2033008427</v>
      </c>
      <c r="D29" s="9" t="s">
        <v>75</v>
      </c>
      <c r="E29" s="7">
        <v>1.7</v>
      </c>
      <c r="F29" s="18">
        <v>1.75</v>
      </c>
      <c r="G29" s="18">
        <f>E29+F29</f>
        <v>3.45</v>
      </c>
      <c r="H29" s="18">
        <v>3.5</v>
      </c>
      <c r="I29" s="7"/>
      <c r="J29" s="7"/>
      <c r="K29" s="7"/>
      <c r="L29" s="7"/>
      <c r="M29" s="7">
        <f t="shared" si="24"/>
        <v>0</v>
      </c>
      <c r="N29" s="7">
        <f t="shared" si="25"/>
        <v>0</v>
      </c>
      <c r="O29" s="7">
        <f t="shared" si="26"/>
        <v>0</v>
      </c>
      <c r="P29" s="8">
        <f t="shared" si="27"/>
        <v>1.4000000000000001</v>
      </c>
      <c r="Q29" s="8">
        <f t="shared" si="28"/>
        <v>1.4</v>
      </c>
    </row>
    <row r="30" spans="1:17" ht="15" customHeight="1" x14ac:dyDescent="0.25">
      <c r="A30" s="6" t="s">
        <v>95</v>
      </c>
      <c r="B30" s="6">
        <v>9</v>
      </c>
      <c r="C30" s="9">
        <v>6297243405</v>
      </c>
      <c r="D30" s="9" t="s">
        <v>76</v>
      </c>
      <c r="E30" s="7">
        <v>2.9</v>
      </c>
      <c r="F30" s="7">
        <v>1</v>
      </c>
      <c r="G30" s="7">
        <f t="shared" si="5"/>
        <v>3.9</v>
      </c>
      <c r="H30" s="7">
        <v>4</v>
      </c>
      <c r="I30" s="7"/>
      <c r="J30" s="7"/>
      <c r="K30" s="7"/>
      <c r="L30" s="7"/>
      <c r="M30" s="7">
        <f t="shared" si="24"/>
        <v>0</v>
      </c>
      <c r="N30" s="7">
        <f t="shared" si="25"/>
        <v>0</v>
      </c>
      <c r="O30" s="7">
        <f t="shared" si="26"/>
        <v>0</v>
      </c>
      <c r="P30" s="8">
        <f t="shared" si="27"/>
        <v>1.6</v>
      </c>
      <c r="Q30" s="8">
        <f t="shared" si="28"/>
        <v>1.6</v>
      </c>
    </row>
    <row r="31" spans="1:17" ht="15" customHeight="1" x14ac:dyDescent="0.25">
      <c r="A31" s="6" t="s">
        <v>96</v>
      </c>
      <c r="B31" s="6">
        <v>10</v>
      </c>
      <c r="C31" s="9">
        <v>6447286143</v>
      </c>
      <c r="D31" s="9" t="s">
        <v>77</v>
      </c>
      <c r="E31" s="7">
        <v>1.7</v>
      </c>
      <c r="F31" s="7">
        <v>1.5</v>
      </c>
      <c r="G31" s="7">
        <f t="shared" si="5"/>
        <v>3.2</v>
      </c>
      <c r="H31" s="7">
        <v>3.5</v>
      </c>
      <c r="I31" s="7"/>
      <c r="J31" s="7"/>
      <c r="K31" s="7"/>
      <c r="L31" s="7"/>
      <c r="M31" s="7">
        <f t="shared" si="24"/>
        <v>0</v>
      </c>
      <c r="N31" s="7">
        <f t="shared" si="25"/>
        <v>0</v>
      </c>
      <c r="O31" s="7">
        <f t="shared" si="26"/>
        <v>0</v>
      </c>
      <c r="P31" s="8">
        <f t="shared" si="27"/>
        <v>1.4000000000000001</v>
      </c>
      <c r="Q31" s="8">
        <f t="shared" si="28"/>
        <v>1.4</v>
      </c>
    </row>
    <row r="32" spans="1:17" ht="15" customHeight="1" x14ac:dyDescent="0.25">
      <c r="A32" s="6"/>
      <c r="B32" s="6">
        <v>11</v>
      </c>
      <c r="C32" s="9">
        <v>3776739293</v>
      </c>
      <c r="D32" s="9" t="s">
        <v>78</v>
      </c>
      <c r="E32" s="7" t="s">
        <v>35</v>
      </c>
      <c r="F32" s="7" t="s">
        <v>99</v>
      </c>
      <c r="G32" s="7" t="s">
        <v>35</v>
      </c>
      <c r="H32" s="7" t="s">
        <v>39</v>
      </c>
      <c r="I32" s="7"/>
      <c r="J32" s="7"/>
      <c r="K32" s="7"/>
      <c r="L32" s="7"/>
      <c r="M32" s="7">
        <f t="shared" si="24"/>
        <v>0</v>
      </c>
      <c r="N32" s="7">
        <f t="shared" si="25"/>
        <v>0</v>
      </c>
      <c r="O32" s="7">
        <f t="shared" si="26"/>
        <v>0</v>
      </c>
      <c r="P32" s="8" t="e">
        <f t="shared" si="27"/>
        <v>#VALUE!</v>
      </c>
      <c r="Q32" s="8" t="e">
        <f t="shared" si="28"/>
        <v>#VALUE!</v>
      </c>
    </row>
    <row r="33" spans="1:17" ht="15" customHeight="1" x14ac:dyDescent="0.25">
      <c r="A33" s="6" t="s">
        <v>44</v>
      </c>
      <c r="B33" s="6">
        <v>12</v>
      </c>
      <c r="C33" s="9">
        <v>6662426294</v>
      </c>
      <c r="D33" s="9" t="s">
        <v>79</v>
      </c>
      <c r="E33" s="7">
        <v>4.0999999999999996</v>
      </c>
      <c r="F33" s="7">
        <v>1.5</v>
      </c>
      <c r="G33" s="7">
        <f t="shared" si="5"/>
        <v>5.6</v>
      </c>
      <c r="H33" s="7">
        <v>6</v>
      </c>
      <c r="I33" s="7"/>
      <c r="J33" s="7"/>
      <c r="K33" s="7"/>
      <c r="L33" s="7"/>
      <c r="M33" s="7">
        <f t="shared" si="24"/>
        <v>0</v>
      </c>
      <c r="N33" s="7">
        <f t="shared" si="25"/>
        <v>0</v>
      </c>
      <c r="O33" s="7">
        <f t="shared" si="26"/>
        <v>0</v>
      </c>
      <c r="P33" s="8">
        <f t="shared" si="27"/>
        <v>2.4000000000000004</v>
      </c>
      <c r="Q33" s="8">
        <f t="shared" si="28"/>
        <v>2.4</v>
      </c>
    </row>
    <row r="34" spans="1:17" ht="15" customHeight="1" x14ac:dyDescent="0.25">
      <c r="A34" s="6" t="s">
        <v>40</v>
      </c>
      <c r="B34" s="6">
        <v>13</v>
      </c>
      <c r="C34" s="9">
        <v>1575158537</v>
      </c>
      <c r="D34" s="9" t="s">
        <v>80</v>
      </c>
      <c r="E34" s="7">
        <v>6.15</v>
      </c>
      <c r="F34" s="7">
        <v>0.75</v>
      </c>
      <c r="G34" s="7">
        <f t="shared" si="5"/>
        <v>6.9</v>
      </c>
      <c r="H34" s="7">
        <v>7</v>
      </c>
      <c r="I34" s="7"/>
      <c r="J34" s="7"/>
      <c r="K34" s="7"/>
      <c r="L34" s="7"/>
      <c r="M34" s="7">
        <f t="shared" si="24"/>
        <v>0</v>
      </c>
      <c r="N34" s="7">
        <f t="shared" si="25"/>
        <v>0</v>
      </c>
      <c r="O34" s="7">
        <f t="shared" si="26"/>
        <v>0</v>
      </c>
      <c r="P34" s="8">
        <f t="shared" si="27"/>
        <v>2.8000000000000003</v>
      </c>
      <c r="Q34" s="8">
        <f t="shared" si="28"/>
        <v>2.8</v>
      </c>
    </row>
    <row r="35" spans="1:17" ht="15" customHeight="1" x14ac:dyDescent="0.25">
      <c r="A35" s="6"/>
      <c r="B35" s="6">
        <v>14</v>
      </c>
      <c r="C35" s="9">
        <v>6272256439</v>
      </c>
      <c r="D35" s="9" t="s">
        <v>81</v>
      </c>
      <c r="E35" s="7">
        <v>3.95</v>
      </c>
      <c r="F35" s="7" t="s">
        <v>99</v>
      </c>
      <c r="G35" s="7">
        <f>E35</f>
        <v>3.95</v>
      </c>
      <c r="H35" s="7">
        <v>4</v>
      </c>
      <c r="I35" s="7"/>
      <c r="J35" s="7"/>
      <c r="K35" s="7"/>
      <c r="L35" s="7"/>
      <c r="M35" s="7">
        <f t="shared" si="24"/>
        <v>0</v>
      </c>
      <c r="N35" s="7">
        <f t="shared" si="25"/>
        <v>0</v>
      </c>
      <c r="O35" s="7">
        <f t="shared" si="26"/>
        <v>0</v>
      </c>
      <c r="P35" s="8">
        <f t="shared" si="27"/>
        <v>1.6</v>
      </c>
      <c r="Q35" s="8">
        <f t="shared" si="28"/>
        <v>1.6</v>
      </c>
    </row>
    <row r="36" spans="1:17" ht="15" customHeight="1" x14ac:dyDescent="0.25">
      <c r="A36" s="6" t="s">
        <v>45</v>
      </c>
      <c r="B36" s="6">
        <v>15</v>
      </c>
      <c r="C36" s="9">
        <v>6659373453</v>
      </c>
      <c r="D36" s="9" t="s">
        <v>82</v>
      </c>
      <c r="E36" s="7">
        <v>2.6</v>
      </c>
      <c r="F36" s="7">
        <v>1</v>
      </c>
      <c r="G36" s="7">
        <f t="shared" si="5"/>
        <v>3.6</v>
      </c>
      <c r="H36" s="7">
        <v>4</v>
      </c>
      <c r="I36" s="7"/>
      <c r="J36" s="7"/>
      <c r="K36" s="7"/>
      <c r="L36" s="7"/>
      <c r="M36" s="7">
        <f t="shared" si="24"/>
        <v>0</v>
      </c>
      <c r="N36" s="7">
        <f t="shared" si="25"/>
        <v>0</v>
      </c>
      <c r="O36" s="7">
        <f t="shared" si="26"/>
        <v>0</v>
      </c>
      <c r="P36" s="8">
        <f t="shared" si="27"/>
        <v>1.6</v>
      </c>
      <c r="Q36" s="8">
        <f t="shared" si="28"/>
        <v>1.6</v>
      </c>
    </row>
    <row r="37" spans="1:17" ht="15" customHeight="1" x14ac:dyDescent="0.25">
      <c r="A37" s="6" t="s">
        <v>44</v>
      </c>
      <c r="B37" s="6">
        <v>16</v>
      </c>
      <c r="C37" s="9">
        <v>6814015039</v>
      </c>
      <c r="D37" s="9" t="s">
        <v>83</v>
      </c>
      <c r="E37" s="7">
        <v>5.0999999999999996</v>
      </c>
      <c r="F37" s="7">
        <v>1.5</v>
      </c>
      <c r="G37" s="7">
        <f t="shared" si="5"/>
        <v>6.6</v>
      </c>
      <c r="H37" s="7">
        <v>7</v>
      </c>
      <c r="I37" s="7"/>
      <c r="J37" s="7"/>
      <c r="K37" s="7"/>
      <c r="L37" s="7"/>
      <c r="M37" s="7">
        <f t="shared" ref="M37:M41" si="30">J37+K37+L37</f>
        <v>0</v>
      </c>
      <c r="N37" s="7">
        <f t="shared" ref="N37:N41" si="31">0.8*I37+0.2*M37</f>
        <v>0</v>
      </c>
      <c r="O37" s="7">
        <f t="shared" ref="O37:O41" si="32">INT((N37)*10+0.4)/10</f>
        <v>0</v>
      </c>
      <c r="P37" s="8">
        <f t="shared" ref="P37:P41" si="33">0.4*H37+0.6*O37</f>
        <v>2.8000000000000003</v>
      </c>
      <c r="Q37" s="8">
        <f t="shared" ref="Q37:Q41" si="34">INT((P37)*10+0.4)/10</f>
        <v>2.8</v>
      </c>
    </row>
    <row r="38" spans="1:17" ht="15" customHeight="1" x14ac:dyDescent="0.25">
      <c r="A38" s="6"/>
      <c r="B38" s="6">
        <v>17</v>
      </c>
      <c r="C38" s="9">
        <v>5644124430</v>
      </c>
      <c r="D38" s="9" t="s">
        <v>84</v>
      </c>
      <c r="E38" s="7" t="s">
        <v>35</v>
      </c>
      <c r="F38" s="7" t="s">
        <v>99</v>
      </c>
      <c r="G38" s="7" t="s">
        <v>35</v>
      </c>
      <c r="H38" s="7" t="s">
        <v>39</v>
      </c>
      <c r="I38" s="7"/>
      <c r="J38" s="7"/>
      <c r="K38" s="7"/>
      <c r="L38" s="7"/>
      <c r="M38" s="7">
        <f t="shared" si="30"/>
        <v>0</v>
      </c>
      <c r="N38" s="7">
        <f t="shared" si="31"/>
        <v>0</v>
      </c>
      <c r="O38" s="7">
        <f t="shared" si="32"/>
        <v>0</v>
      </c>
      <c r="P38" s="8" t="e">
        <f t="shared" si="33"/>
        <v>#VALUE!</v>
      </c>
      <c r="Q38" s="8" t="e">
        <f t="shared" si="34"/>
        <v>#VALUE!</v>
      </c>
    </row>
    <row r="39" spans="1:17" ht="15" customHeight="1" x14ac:dyDescent="0.25">
      <c r="A39" s="6" t="s">
        <v>45</v>
      </c>
      <c r="B39" s="6">
        <v>18</v>
      </c>
      <c r="C39" s="9">
        <v>6814014909</v>
      </c>
      <c r="D39" s="9" t="s">
        <v>85</v>
      </c>
      <c r="E39" s="7">
        <v>1.05</v>
      </c>
      <c r="F39" s="7">
        <v>1</v>
      </c>
      <c r="G39" s="7">
        <f t="shared" si="5"/>
        <v>2.0499999999999998</v>
      </c>
      <c r="H39" s="7">
        <f t="shared" ref="H39" si="35">INT((G39)*10+0.4)/10</f>
        <v>2</v>
      </c>
      <c r="I39" s="7"/>
      <c r="J39" s="7"/>
      <c r="K39" s="7"/>
      <c r="L39" s="7"/>
      <c r="M39" s="7">
        <f t="shared" si="30"/>
        <v>0</v>
      </c>
      <c r="N39" s="7">
        <f t="shared" si="31"/>
        <v>0</v>
      </c>
      <c r="O39" s="7">
        <f t="shared" si="32"/>
        <v>0</v>
      </c>
      <c r="P39" s="8">
        <f t="shared" si="33"/>
        <v>0.8</v>
      </c>
      <c r="Q39" s="8">
        <f t="shared" si="34"/>
        <v>0.8</v>
      </c>
    </row>
    <row r="40" spans="1:17" ht="15" customHeight="1" x14ac:dyDescent="0.25">
      <c r="A40" s="6" t="s">
        <v>93</v>
      </c>
      <c r="B40" s="6">
        <v>19</v>
      </c>
      <c r="C40" s="9">
        <v>6284257410</v>
      </c>
      <c r="D40" s="9" t="s">
        <v>86</v>
      </c>
      <c r="E40" s="7">
        <v>4.95</v>
      </c>
      <c r="F40" s="7">
        <v>1.25</v>
      </c>
      <c r="G40" s="7">
        <f t="shared" si="5"/>
        <v>6.2</v>
      </c>
      <c r="H40" s="7">
        <v>6.5</v>
      </c>
      <c r="I40" s="7"/>
      <c r="J40" s="7"/>
      <c r="K40" s="7"/>
      <c r="L40" s="7"/>
      <c r="M40" s="7">
        <f t="shared" si="30"/>
        <v>0</v>
      </c>
      <c r="N40" s="7">
        <f t="shared" si="31"/>
        <v>0</v>
      </c>
      <c r="O40" s="7">
        <f t="shared" si="32"/>
        <v>0</v>
      </c>
      <c r="P40" s="8">
        <f t="shared" si="33"/>
        <v>2.6</v>
      </c>
      <c r="Q40" s="8">
        <f t="shared" si="34"/>
        <v>2.6</v>
      </c>
    </row>
    <row r="41" spans="1:17" ht="15" customHeight="1" x14ac:dyDescent="0.25">
      <c r="A41" s="6" t="s">
        <v>35</v>
      </c>
      <c r="B41" s="6">
        <v>20</v>
      </c>
      <c r="C41" s="9">
        <v>6661438298</v>
      </c>
      <c r="D41" s="9" t="s">
        <v>87</v>
      </c>
      <c r="E41" s="7">
        <v>2.7</v>
      </c>
      <c r="F41" s="7">
        <v>0.25</v>
      </c>
      <c r="G41" s="7">
        <f t="shared" si="5"/>
        <v>2.95</v>
      </c>
      <c r="H41" s="7">
        <v>3</v>
      </c>
      <c r="I41" s="7"/>
      <c r="J41" s="7"/>
      <c r="K41" s="7"/>
      <c r="L41" s="7"/>
      <c r="M41" s="7">
        <f t="shared" si="30"/>
        <v>0</v>
      </c>
      <c r="N41" s="7">
        <f t="shared" si="31"/>
        <v>0</v>
      </c>
      <c r="O41" s="7">
        <f t="shared" si="32"/>
        <v>0</v>
      </c>
      <c r="P41" s="8">
        <f t="shared" si="33"/>
        <v>1.2000000000000002</v>
      </c>
      <c r="Q41" s="8">
        <f t="shared" si="34"/>
        <v>1.2</v>
      </c>
    </row>
    <row r="42" spans="1:17" ht="15" customHeight="1" x14ac:dyDescent="0.25">
      <c r="A42" s="6" t="s">
        <v>98</v>
      </c>
      <c r="B42" s="6">
        <v>1</v>
      </c>
      <c r="C42" s="9">
        <v>9020438688</v>
      </c>
      <c r="D42" s="9" t="s">
        <v>88</v>
      </c>
      <c r="E42" s="7">
        <v>5.6</v>
      </c>
      <c r="F42" s="7">
        <v>1.25</v>
      </c>
      <c r="G42" s="7">
        <f t="shared" si="5"/>
        <v>6.85</v>
      </c>
      <c r="H42" s="7">
        <v>7</v>
      </c>
      <c r="I42" s="7"/>
      <c r="J42" s="7"/>
      <c r="K42" s="7"/>
      <c r="L42" s="7"/>
      <c r="M42" s="7">
        <f t="shared" ref="M42:M46" si="36">J42+K42+L42</f>
        <v>0</v>
      </c>
      <c r="N42" s="7">
        <f t="shared" ref="N42:N46" si="37">0.8*I42+0.2*M42</f>
        <v>0</v>
      </c>
      <c r="O42" s="7">
        <f t="shared" ref="O42:O46" si="38">INT((N42)*10+0.4)/10</f>
        <v>0</v>
      </c>
      <c r="P42" s="8">
        <f t="shared" ref="P42:P46" si="39">0.4*H42+0.6*O42</f>
        <v>2.8000000000000003</v>
      </c>
      <c r="Q42" s="8">
        <f t="shared" ref="Q42:Q46" si="40">INT((P42)*10+0.4)/10</f>
        <v>2.8</v>
      </c>
    </row>
    <row r="43" spans="1:17" ht="15" customHeight="1" x14ac:dyDescent="0.25">
      <c r="A43" s="6"/>
      <c r="B43" s="6">
        <v>2</v>
      </c>
      <c r="C43" s="9">
        <v>6691462829</v>
      </c>
      <c r="D43" s="9" t="s">
        <v>89</v>
      </c>
      <c r="E43" s="7">
        <v>1.5</v>
      </c>
      <c r="F43" s="7" t="s">
        <v>99</v>
      </c>
      <c r="G43" s="7">
        <f>E43</f>
        <v>1.5</v>
      </c>
      <c r="H43" s="7">
        <f t="shared" ref="H43:H45" si="41">INT((G43)*10+0.4)/10</f>
        <v>1.5</v>
      </c>
      <c r="I43" s="7"/>
      <c r="J43" s="7"/>
      <c r="K43" s="7"/>
      <c r="L43" s="7"/>
      <c r="M43" s="7">
        <f t="shared" si="36"/>
        <v>0</v>
      </c>
      <c r="N43" s="7">
        <f t="shared" si="37"/>
        <v>0</v>
      </c>
      <c r="O43" s="7">
        <f t="shared" si="38"/>
        <v>0</v>
      </c>
      <c r="P43" s="8">
        <f t="shared" si="39"/>
        <v>0.60000000000000009</v>
      </c>
      <c r="Q43" s="8">
        <f t="shared" si="40"/>
        <v>0.6</v>
      </c>
    </row>
    <row r="44" spans="1:17" ht="15" customHeight="1" x14ac:dyDescent="0.25">
      <c r="A44" s="11" t="s">
        <v>47</v>
      </c>
      <c r="B44" s="11">
        <v>3</v>
      </c>
      <c r="C44" s="11">
        <v>6451303996</v>
      </c>
      <c r="D44" s="11" t="s">
        <v>90</v>
      </c>
      <c r="E44" s="14">
        <v>3.4</v>
      </c>
      <c r="F44" s="14">
        <v>1</v>
      </c>
      <c r="G44" s="14">
        <f t="shared" si="5"/>
        <v>4.4000000000000004</v>
      </c>
      <c r="H44" s="14">
        <v>4.5</v>
      </c>
      <c r="I44" s="14"/>
      <c r="J44" s="14"/>
      <c r="K44" s="14"/>
      <c r="L44" s="14"/>
      <c r="M44" s="14">
        <f t="shared" si="36"/>
        <v>0</v>
      </c>
      <c r="N44" s="14">
        <f t="shared" si="37"/>
        <v>0</v>
      </c>
      <c r="O44" s="14">
        <f t="shared" si="38"/>
        <v>0</v>
      </c>
      <c r="P44" s="15">
        <f t="shared" si="39"/>
        <v>1.8</v>
      </c>
      <c r="Q44" s="15">
        <f t="shared" si="40"/>
        <v>1.8</v>
      </c>
    </row>
    <row r="45" spans="1:17" ht="15" customHeight="1" x14ac:dyDescent="0.25">
      <c r="A45" s="11"/>
      <c r="B45" s="11">
        <v>4</v>
      </c>
      <c r="C45" s="11">
        <v>4416617102</v>
      </c>
      <c r="D45" s="11" t="s">
        <v>91</v>
      </c>
      <c r="E45" s="14">
        <v>3</v>
      </c>
      <c r="F45" s="14" t="s">
        <v>99</v>
      </c>
      <c r="G45" s="14">
        <f>E45</f>
        <v>3</v>
      </c>
      <c r="H45" s="14">
        <f t="shared" si="41"/>
        <v>3</v>
      </c>
      <c r="I45" s="14"/>
      <c r="J45" s="14"/>
      <c r="K45" s="14"/>
      <c r="L45" s="14"/>
      <c r="M45" s="14">
        <f t="shared" si="36"/>
        <v>0</v>
      </c>
      <c r="N45" s="14">
        <f t="shared" si="37"/>
        <v>0</v>
      </c>
      <c r="O45" s="14">
        <f t="shared" si="38"/>
        <v>0</v>
      </c>
      <c r="P45" s="15">
        <f t="shared" si="39"/>
        <v>1.2000000000000002</v>
      </c>
      <c r="Q45" s="15">
        <f t="shared" si="40"/>
        <v>1.2</v>
      </c>
    </row>
    <row r="46" spans="1:17" ht="15" customHeight="1" x14ac:dyDescent="0.25">
      <c r="A46" s="11" t="s">
        <v>97</v>
      </c>
      <c r="B46" s="11">
        <v>5</v>
      </c>
      <c r="C46" s="11">
        <v>3708626137</v>
      </c>
      <c r="D46" s="11" t="s">
        <v>92</v>
      </c>
      <c r="E46" s="14">
        <v>6.4</v>
      </c>
      <c r="F46" s="14">
        <v>1</v>
      </c>
      <c r="G46" s="14">
        <f t="shared" si="5"/>
        <v>7.4</v>
      </c>
      <c r="H46" s="14">
        <v>7.5</v>
      </c>
      <c r="I46" s="14"/>
      <c r="J46" s="14"/>
      <c r="K46" s="14"/>
      <c r="L46" s="14"/>
      <c r="M46" s="14">
        <f t="shared" si="36"/>
        <v>0</v>
      </c>
      <c r="N46" s="14">
        <f t="shared" si="37"/>
        <v>0</v>
      </c>
      <c r="O46" s="14">
        <f t="shared" si="38"/>
        <v>0</v>
      </c>
      <c r="P46" s="15">
        <f t="shared" si="39"/>
        <v>3</v>
      </c>
      <c r="Q46" s="15">
        <f t="shared" si="40"/>
        <v>3</v>
      </c>
    </row>
    <row r="47" spans="1:17" ht="15" customHeight="1" x14ac:dyDescent="0.25">
      <c r="A47" s="11" t="s">
        <v>40</v>
      </c>
      <c r="B47" s="11">
        <v>6</v>
      </c>
      <c r="C47" s="11">
        <v>111504465</v>
      </c>
      <c r="D47" s="11" t="s">
        <v>94</v>
      </c>
      <c r="E47" s="14" t="s">
        <v>35</v>
      </c>
      <c r="F47" s="14">
        <v>0.75</v>
      </c>
      <c r="G47" s="14">
        <f>F47</f>
        <v>0.75</v>
      </c>
      <c r="H47" s="14">
        <v>1</v>
      </c>
      <c r="I47" s="14"/>
      <c r="J47" s="14"/>
      <c r="K47" s="14"/>
      <c r="L47" s="14"/>
      <c r="M47" s="14">
        <f t="shared" ref="M47" si="42">J47+K47+L47</f>
        <v>0</v>
      </c>
      <c r="N47" s="14">
        <f t="shared" ref="N47" si="43">0.8*I47+0.2*M47</f>
        <v>0</v>
      </c>
      <c r="O47" s="14">
        <f t="shared" ref="O47" si="44">INT((N47)*10+0.4)/10</f>
        <v>0</v>
      </c>
      <c r="P47" s="15">
        <f t="shared" ref="P47" si="45">0.4*H47+0.6*O47</f>
        <v>0.4</v>
      </c>
      <c r="Q47" s="15">
        <f t="shared" ref="Q47" si="46">INT((P47)*10+0.4)/10</f>
        <v>0.4</v>
      </c>
    </row>
    <row r="48" spans="1:17" ht="15" customHeight="1" x14ac:dyDescent="0.25">
      <c r="A48" s="11"/>
      <c r="B48" s="11"/>
      <c r="C48" s="11"/>
      <c r="D48" s="11"/>
      <c r="E48" s="13"/>
      <c r="F48" s="13"/>
      <c r="G48" s="13"/>
      <c r="H48" s="14"/>
      <c r="I48" s="14"/>
      <c r="J48" s="14"/>
      <c r="K48" s="14"/>
      <c r="L48" s="14"/>
      <c r="M48" s="14"/>
      <c r="N48" s="14"/>
      <c r="O48" s="14"/>
      <c r="P48" s="15"/>
      <c r="Q48" s="15"/>
    </row>
    <row r="50" spans="3:4" ht="15" customHeight="1" x14ac:dyDescent="0.2">
      <c r="C50" s="1" t="s">
        <v>100</v>
      </c>
      <c r="D50" s="1" t="s">
        <v>101</v>
      </c>
    </row>
    <row r="51" spans="3:4" ht="15" customHeight="1" x14ac:dyDescent="0.2">
      <c r="D51" s="1" t="s">
        <v>102</v>
      </c>
    </row>
  </sheetData>
  <autoFilter ref="A1:Q47">
    <sortState ref="A2:R28">
      <sortCondition ref="D2:D28"/>
    </sortState>
  </autoFilter>
  <conditionalFormatting sqref="P2:Q4 P6:Q13 P15:Q18 P20:Q20 P22:Q22 P24:Q24 P26:Q26 P28:Q28 P30:Q30 P32:Q32 P34:Q34 P36:Q36 P38:Q38 P40:Q40 P42:Q42 P44:Q44 P46:Q48">
    <cfRule type="cellIs" dxfId="7" priority="9" stopIfTrue="1" operator="greaterThanOrEqual">
      <formula>6</formula>
    </cfRule>
    <cfRule type="cellIs" dxfId="6" priority="10" stopIfTrue="1" operator="lessThan">
      <formula>6</formula>
    </cfRule>
  </conditionalFormatting>
  <conditionalFormatting sqref="P5:Q5">
    <cfRule type="cellIs" dxfId="5" priority="5" stopIfTrue="1" operator="greaterThanOrEqual">
      <formula>6</formula>
    </cfRule>
    <cfRule type="cellIs" dxfId="4" priority="6" stopIfTrue="1" operator="lessThan">
      <formula>6</formula>
    </cfRule>
  </conditionalFormatting>
  <conditionalFormatting sqref="P14:Q14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P19:Q19 P21:Q21 P23:Q23 P25:Q25 P27:Q27 P29:Q29 P31:Q31 P33:Q33 P35:Q35 P37:Q37 P39:Q39 P41:Q41 P43:Q43 P45:Q45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4_sem</vt:lpstr>
      <vt:lpstr>5_sem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2015-04-18T02:42:20Z</dcterms:modified>
</cp:coreProperties>
</file>