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'4_sem'!$A$1:$S$22</definedName>
    <definedName name="_xlnm._FilterDatabase" localSheetId="1" hidden="1">'5_sem'!$A$1:$U$34</definedName>
  </definedNames>
  <calcPr calcId="152511"/>
</workbook>
</file>

<file path=xl/calcChain.xml><?xml version="1.0" encoding="utf-8"?>
<calcChain xmlns="http://schemas.openxmlformats.org/spreadsheetml/2006/main">
  <c r="K24" i="33" l="1"/>
  <c r="K23" i="33"/>
  <c r="K22" i="33"/>
  <c r="K13" i="33" l="1"/>
  <c r="K6" i="17"/>
  <c r="K9" i="17"/>
  <c r="K11" i="17"/>
  <c r="K16" i="17"/>
  <c r="K17" i="17"/>
  <c r="K22" i="17"/>
  <c r="K27" i="17"/>
  <c r="K32" i="17"/>
  <c r="K33" i="17"/>
  <c r="J3" i="17"/>
  <c r="J4" i="17"/>
  <c r="K4" i="17" s="1"/>
  <c r="J5" i="17"/>
  <c r="K5" i="17" s="1"/>
  <c r="J6" i="17"/>
  <c r="J7" i="17"/>
  <c r="K7" i="17" s="1"/>
  <c r="J8" i="17"/>
  <c r="K8" i="17" s="1"/>
  <c r="J9" i="17"/>
  <c r="J10" i="17"/>
  <c r="K10" i="17" s="1"/>
  <c r="J11" i="17"/>
  <c r="J12" i="17"/>
  <c r="K12" i="17" s="1"/>
  <c r="J13" i="17"/>
  <c r="K13" i="17" s="1"/>
  <c r="J14" i="17"/>
  <c r="K14" i="17" s="1"/>
  <c r="J15" i="17"/>
  <c r="K15" i="17" s="1"/>
  <c r="J16" i="17"/>
  <c r="J17" i="17"/>
  <c r="J18" i="17"/>
  <c r="K18" i="17" s="1"/>
  <c r="J19" i="17"/>
  <c r="K19" i="17" s="1"/>
  <c r="J20" i="17"/>
  <c r="K20" i="17" s="1"/>
  <c r="J21" i="17"/>
  <c r="K21" i="17" s="1"/>
  <c r="J22" i="17"/>
  <c r="J23" i="17"/>
  <c r="K23" i="17" s="1"/>
  <c r="J24" i="17"/>
  <c r="K24" i="17" s="1"/>
  <c r="J25" i="17"/>
  <c r="K25" i="17" s="1"/>
  <c r="J26" i="17"/>
  <c r="K26" i="17" s="1"/>
  <c r="J27" i="17"/>
  <c r="J28" i="17"/>
  <c r="K28" i="17" s="1"/>
  <c r="J29" i="17"/>
  <c r="K29" i="17" s="1"/>
  <c r="J30" i="17"/>
  <c r="K30" i="17" s="1"/>
  <c r="J31" i="17"/>
  <c r="K31" i="17" s="1"/>
  <c r="J32" i="17"/>
  <c r="J33" i="17"/>
  <c r="J34" i="17"/>
  <c r="K34" i="17" s="1"/>
  <c r="J35" i="17"/>
  <c r="K35" i="17" s="1"/>
  <c r="J2" i="17"/>
  <c r="O24" i="33"/>
  <c r="P24" i="33" s="1"/>
  <c r="Q24" i="33" s="1"/>
  <c r="R24" i="33" s="1"/>
  <c r="S24" i="33" s="1"/>
  <c r="P23" i="33"/>
  <c r="Q23" i="33" s="1"/>
  <c r="R23" i="33" s="1"/>
  <c r="S23" i="33" s="1"/>
  <c r="O23" i="33"/>
  <c r="Q29" i="17"/>
  <c r="R29" i="17"/>
  <c r="S29" i="17" s="1"/>
  <c r="Q12" i="17"/>
  <c r="R12" i="17" s="1"/>
  <c r="S12" i="17" s="1"/>
  <c r="T12" i="17" s="1"/>
  <c r="U12" i="17" s="1"/>
  <c r="Q35" i="17"/>
  <c r="R35" i="17" s="1"/>
  <c r="S35" i="17" s="1"/>
  <c r="K8" i="33"/>
  <c r="J3" i="33"/>
  <c r="J4" i="33"/>
  <c r="K4" i="33" s="1"/>
  <c r="J5" i="33"/>
  <c r="K5" i="33" s="1"/>
  <c r="J6" i="33"/>
  <c r="K6" i="33" s="1"/>
  <c r="J7" i="33"/>
  <c r="K7" i="33" s="1"/>
  <c r="J8" i="33"/>
  <c r="J9" i="33"/>
  <c r="K9" i="33" s="1"/>
  <c r="J10" i="33"/>
  <c r="K10" i="33" s="1"/>
  <c r="J11" i="33"/>
  <c r="K11" i="33" s="1"/>
  <c r="J12" i="33"/>
  <c r="K12" i="33" s="1"/>
  <c r="J13" i="33"/>
  <c r="J14" i="33"/>
  <c r="K14" i="33" s="1"/>
  <c r="J15" i="33"/>
  <c r="K15" i="33" s="1"/>
  <c r="J16" i="33"/>
  <c r="J17" i="33"/>
  <c r="K17" i="33" s="1"/>
  <c r="J18" i="33"/>
  <c r="K18" i="33" s="1"/>
  <c r="J19" i="33"/>
  <c r="K19" i="33" s="1"/>
  <c r="J20" i="33"/>
  <c r="K20" i="33" s="1"/>
  <c r="J21" i="33"/>
  <c r="K21" i="33" s="1"/>
  <c r="J2" i="33"/>
  <c r="K3" i="17"/>
  <c r="T29" i="17" l="1"/>
  <c r="U29" i="17" s="1"/>
  <c r="T35" i="17"/>
  <c r="U35" i="17" s="1"/>
  <c r="K2" i="33"/>
  <c r="Q33" i="17"/>
  <c r="R33" i="17" s="1"/>
  <c r="S33" i="17" s="1"/>
  <c r="Q34" i="17"/>
  <c r="R34" i="17" s="1"/>
  <c r="S34" i="17" s="1"/>
  <c r="Q28" i="17"/>
  <c r="R28" i="17" s="1"/>
  <c r="S28" i="17" s="1"/>
  <c r="Q31" i="17"/>
  <c r="R31" i="17" s="1"/>
  <c r="S31" i="17" s="1"/>
  <c r="Q32" i="17"/>
  <c r="R32" i="17" s="1"/>
  <c r="S32" i="17" s="1"/>
  <c r="Q13" i="17"/>
  <c r="R13" i="17" s="1"/>
  <c r="S13" i="17" s="1"/>
  <c r="Q14" i="17"/>
  <c r="R14" i="17" s="1"/>
  <c r="S14" i="17" s="1"/>
  <c r="Q16" i="17"/>
  <c r="R16" i="17" s="1"/>
  <c r="S16" i="17" s="1"/>
  <c r="Q17" i="17"/>
  <c r="R17" i="17" s="1"/>
  <c r="S17" i="17" s="1"/>
  <c r="Q18" i="17"/>
  <c r="R18" i="17" s="1"/>
  <c r="S18" i="17" s="1"/>
  <c r="Q19" i="17"/>
  <c r="R19" i="17" s="1"/>
  <c r="S19" i="17" s="1"/>
  <c r="Q20" i="17"/>
  <c r="R20" i="17" s="1"/>
  <c r="S20" i="17" s="1"/>
  <c r="Q22" i="17"/>
  <c r="R22" i="17" s="1"/>
  <c r="S22" i="17" s="1"/>
  <c r="Q23" i="17"/>
  <c r="R23" i="17" s="1"/>
  <c r="S23" i="17" s="1"/>
  <c r="Q24" i="17"/>
  <c r="R24" i="17" s="1"/>
  <c r="S24" i="17" s="1"/>
  <c r="Q25" i="17"/>
  <c r="R25" i="17" s="1"/>
  <c r="S25" i="17" s="1"/>
  <c r="Q26" i="17"/>
  <c r="R26" i="17" s="1"/>
  <c r="S26" i="17" s="1"/>
  <c r="Q27" i="17"/>
  <c r="R27" i="17" s="1"/>
  <c r="S27" i="17" s="1"/>
  <c r="T14" i="17" l="1"/>
  <c r="U14" i="17" s="1"/>
  <c r="T34" i="17"/>
  <c r="U34" i="17" s="1"/>
  <c r="T28" i="17"/>
  <c r="U28" i="17" s="1"/>
  <c r="T27" i="17"/>
  <c r="U27" i="17" s="1"/>
  <c r="T19" i="17"/>
  <c r="U19" i="17" s="1"/>
  <c r="T33" i="17"/>
  <c r="U33" i="17" s="1"/>
  <c r="T32" i="17"/>
  <c r="U32" i="17" s="1"/>
  <c r="T31" i="17"/>
  <c r="U31" i="17" s="1"/>
  <c r="T25" i="17"/>
  <c r="U25" i="17" s="1"/>
  <c r="T22" i="17"/>
  <c r="U22" i="17" s="1"/>
  <c r="T17" i="17"/>
  <c r="U17" i="17" s="1"/>
  <c r="T26" i="17"/>
  <c r="U26" i="17" s="1"/>
  <c r="T23" i="17"/>
  <c r="U23" i="17" s="1"/>
  <c r="T18" i="17"/>
  <c r="U18" i="17" s="1"/>
  <c r="T16" i="17"/>
  <c r="U16" i="17" s="1"/>
  <c r="T24" i="17"/>
  <c r="U24" i="17" s="1"/>
  <c r="T20" i="17"/>
  <c r="U20" i="17" s="1"/>
  <c r="T13" i="17"/>
  <c r="U13" i="17" s="1"/>
  <c r="Q2" i="17"/>
  <c r="R2" i="17" s="1"/>
  <c r="S2" i="17" s="1"/>
  <c r="Q3" i="17"/>
  <c r="R3" i="17" s="1"/>
  <c r="S3" i="17" s="1"/>
  <c r="Q4" i="17"/>
  <c r="R4" i="17" s="1"/>
  <c r="S4" i="17" s="1"/>
  <c r="Q5" i="17"/>
  <c r="R5" i="17" s="1"/>
  <c r="S5" i="17" s="1"/>
  <c r="Q6" i="17"/>
  <c r="R6" i="17" s="1"/>
  <c r="S6" i="17" s="1"/>
  <c r="Q7" i="17"/>
  <c r="R7" i="17" s="1"/>
  <c r="S7" i="17" s="1"/>
  <c r="Q8" i="17"/>
  <c r="R8" i="17" s="1"/>
  <c r="S8" i="17" s="1"/>
  <c r="Q10" i="17"/>
  <c r="R10" i="17" s="1"/>
  <c r="S10" i="17" s="1"/>
  <c r="Q11" i="17"/>
  <c r="R11" i="17" s="1"/>
  <c r="S11" i="17" s="1"/>
  <c r="O20" i="33"/>
  <c r="P20" i="33" s="1"/>
  <c r="Q20" i="33" s="1"/>
  <c r="O21" i="33"/>
  <c r="P21" i="33" s="1"/>
  <c r="Q21" i="33" s="1"/>
  <c r="O22" i="33"/>
  <c r="P22" i="33" s="1"/>
  <c r="Q22" i="33" s="1"/>
  <c r="O17" i="33"/>
  <c r="P17" i="33" s="1"/>
  <c r="Q17" i="33" s="1"/>
  <c r="O18" i="33"/>
  <c r="P18" i="33" s="1"/>
  <c r="Q18" i="33" s="1"/>
  <c r="O19" i="33"/>
  <c r="P19" i="33" s="1"/>
  <c r="Q19" i="33" s="1"/>
  <c r="T6" i="17" l="1"/>
  <c r="U6" i="17" s="1"/>
  <c r="T2" i="17"/>
  <c r="U2" i="17" s="1"/>
  <c r="T8" i="17"/>
  <c r="U8" i="17" s="1"/>
  <c r="T5" i="17"/>
  <c r="U5" i="17" s="1"/>
  <c r="T11" i="17"/>
  <c r="U11" i="17" s="1"/>
  <c r="T10" i="17"/>
  <c r="U10" i="17" s="1"/>
  <c r="T7" i="17"/>
  <c r="U7" i="17" s="1"/>
  <c r="T4" i="17"/>
  <c r="U4" i="17" s="1"/>
  <c r="T3" i="17"/>
  <c r="U3" i="17" s="1"/>
  <c r="R21" i="33"/>
  <c r="S21" i="33" s="1"/>
  <c r="R19" i="33"/>
  <c r="S19" i="33" s="1"/>
  <c r="R20" i="33"/>
  <c r="S20" i="33" s="1"/>
  <c r="R17" i="33"/>
  <c r="S17" i="33" s="1"/>
  <c r="R22" i="33"/>
  <c r="S22" i="33" s="1"/>
  <c r="R18" i="33"/>
  <c r="S18" i="33" s="1"/>
  <c r="O16" i="33" l="1"/>
  <c r="P16" i="33" s="1"/>
  <c r="Q16" i="33" s="1"/>
  <c r="O15" i="33"/>
  <c r="P15" i="33" s="1"/>
  <c r="Q15" i="33" s="1"/>
  <c r="O14" i="33"/>
  <c r="P14" i="33" s="1"/>
  <c r="Q14" i="33" s="1"/>
  <c r="O13" i="33"/>
  <c r="P13" i="33" s="1"/>
  <c r="Q13" i="33" s="1"/>
  <c r="O12" i="33"/>
  <c r="P12" i="33" s="1"/>
  <c r="Q12" i="33" s="1"/>
  <c r="O11" i="33"/>
  <c r="P11" i="33" s="1"/>
  <c r="Q11" i="33" s="1"/>
  <c r="O10" i="33"/>
  <c r="P10" i="33" s="1"/>
  <c r="Q10" i="33" s="1"/>
  <c r="O9" i="33"/>
  <c r="P9" i="33" s="1"/>
  <c r="Q9" i="33" s="1"/>
  <c r="O8" i="33"/>
  <c r="P8" i="33" s="1"/>
  <c r="Q8" i="33" s="1"/>
  <c r="O7" i="33"/>
  <c r="P7" i="33" s="1"/>
  <c r="Q7" i="33" s="1"/>
  <c r="O6" i="33"/>
  <c r="P6" i="33" s="1"/>
  <c r="Q6" i="33" s="1"/>
  <c r="O5" i="33"/>
  <c r="P5" i="33" s="1"/>
  <c r="Q5" i="33" s="1"/>
  <c r="O4" i="33"/>
  <c r="P4" i="33" s="1"/>
  <c r="Q4" i="33" s="1"/>
  <c r="O3" i="33"/>
  <c r="P3" i="33" s="1"/>
  <c r="Q3" i="33" s="1"/>
  <c r="O2" i="33"/>
  <c r="P2" i="33" s="1"/>
  <c r="Q2" i="33" s="1"/>
  <c r="R9" i="33" l="1"/>
  <c r="S9" i="33" s="1"/>
  <c r="R13" i="33"/>
  <c r="S13" i="33" s="1"/>
  <c r="R16" i="33"/>
  <c r="S16" i="33" s="1"/>
  <c r="R5" i="33"/>
  <c r="S5" i="33" s="1"/>
  <c r="R8" i="33"/>
  <c r="S8" i="33" s="1"/>
  <c r="R4" i="33"/>
  <c r="S4" i="33" s="1"/>
  <c r="R12" i="33"/>
  <c r="S12" i="33" s="1"/>
  <c r="R3" i="33"/>
  <c r="S3" i="33" s="1"/>
  <c r="R7" i="33"/>
  <c r="S7" i="33" s="1"/>
  <c r="R11" i="33"/>
  <c r="S11" i="33" s="1"/>
  <c r="R15" i="33"/>
  <c r="S15" i="33" s="1"/>
  <c r="R2" i="33"/>
  <c r="S2" i="33" s="1"/>
  <c r="R6" i="33"/>
  <c r="S6" i="33" s="1"/>
  <c r="R10" i="33"/>
  <c r="S10" i="33" s="1"/>
  <c r="R14" i="33"/>
  <c r="S14" i="33" s="1"/>
</calcChain>
</file>

<file path=xl/sharedStrings.xml><?xml version="1.0" encoding="utf-8"?>
<sst xmlns="http://schemas.openxmlformats.org/spreadsheetml/2006/main" count="108" uniqueCount="81">
  <si>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</si>
  <si>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</si>
  <si>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</si>
  <si>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</si>
  <si>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</si>
  <si>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</si>
  <si>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</si>
  <si>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</si>
  <si>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</si>
  <si>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</si>
  <si>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</si>
  <si>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</si>
  <si>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</si>
  <si>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Bruno Loureiro</t>
  </si>
  <si>
    <t>7091579312</t>
  </si>
  <si>
    <t>Bruno Rodrigues Santana</t>
  </si>
  <si>
    <t>DANILO DOS SANTOS PINTO</t>
  </si>
  <si>
    <t>DAVI QUIRINO DA SILVA</t>
  </si>
  <si>
    <t>DIDI RIBEIRO DA SILVA</t>
  </si>
  <si>
    <t>Edcarlos batista de souza</t>
  </si>
  <si>
    <t>ERNALDO RODRIGO DE OLIVEIRA</t>
  </si>
  <si>
    <t>Flavio Mateus de Oliveira</t>
  </si>
  <si>
    <t>GUILHERME DAMASCENO MACHADO</t>
  </si>
  <si>
    <t>igo francis santos silva</t>
  </si>
  <si>
    <t>Jose Lindailson Bento da Silva</t>
  </si>
  <si>
    <t>Karl William Barreto Teodoro</t>
  </si>
  <si>
    <t>Leticia Ferreira de Andrade</t>
  </si>
  <si>
    <t>LOUISE DE JESUS BISPO</t>
  </si>
  <si>
    <t>marcel ferreira soares</t>
  </si>
  <si>
    <t>Matheus Gomes Andrade</t>
  </si>
  <si>
    <t>SHIRLTON SOARES FARIAS</t>
  </si>
  <si>
    <t>VALDIR ANTONIO DA SILVA</t>
  </si>
  <si>
    <t>RA</t>
  </si>
  <si>
    <t>A</t>
  </si>
  <si>
    <t>ADAIL MOREIRA DIAS</t>
  </si>
  <si>
    <t>Ausente</t>
  </si>
  <si>
    <t>Alexandre Francisco Tamiarana lima</t>
  </si>
  <si>
    <t>Anderson Ferreira dos Santos</t>
  </si>
  <si>
    <t>André luis dos santos</t>
  </si>
  <si>
    <t>Antonio Francisco da Silva Filho</t>
  </si>
  <si>
    <t>Antonio petena neto</t>
  </si>
  <si>
    <t>Bruno de Sousa Silva</t>
  </si>
  <si>
    <t>Caio Fogaça Sutil de Oliveira</t>
  </si>
  <si>
    <t>DOUGLAS GONÇALVES GABRIEL</t>
  </si>
  <si>
    <t>DOUGLAS VIEIRA CARDOSO</t>
  </si>
  <si>
    <t>Ederson Yoshitani da Silva</t>
  </si>
  <si>
    <t>Egon Lemes De Medeiros</t>
  </si>
  <si>
    <t>Gilvan José Berto</t>
  </si>
  <si>
    <t>Gustavo Aguiar dos Santos</t>
  </si>
  <si>
    <t>JONATAS SANTOS DE OLIVEIRA</t>
  </si>
  <si>
    <t>Kleber Del Grego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</si>
  <si>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</si>
  <si>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</si>
  <si>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</si>
  <si>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</si>
  <si>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</si>
  <si>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renan esteves dos santos</t>
  </si>
  <si>
    <t>ROBERTO TAMIYUKI NAGASAKO</t>
  </si>
  <si>
    <t>Rodrigo ribeiro da silva</t>
  </si>
  <si>
    <t>Ronisson de oliveira</t>
  </si>
  <si>
    <t>SILAS MENDONCA SOARES</t>
  </si>
  <si>
    <t>TIAGO RAFAEL SOUZA</t>
  </si>
  <si>
    <t>Victor Klingenhoff Bianco</t>
  </si>
  <si>
    <t>Victor Rodrigues da Cruz</t>
  </si>
  <si>
    <t>william santos franca</t>
  </si>
  <si>
    <t>Carlos José Alves de Moraes</t>
  </si>
  <si>
    <t>Nilton Isidoro da Silva</t>
  </si>
  <si>
    <t>Legenda:</t>
  </si>
  <si>
    <t>A- Ausente</t>
  </si>
  <si>
    <t>NE- Não Entregou</t>
  </si>
  <si>
    <t>Lista 1</t>
  </si>
  <si>
    <t>Lista 2</t>
  </si>
  <si>
    <t>Lista 3</t>
  </si>
  <si>
    <t>Lista 4</t>
  </si>
  <si>
    <t>Danilo Rodrigo de Mattos</t>
  </si>
  <si>
    <t>Douglas Ueno</t>
  </si>
  <si>
    <t>Jadilson do Carmo</t>
  </si>
  <si>
    <t>Uldene Ferreira dos Santos</t>
  </si>
  <si>
    <t>Marcos de Oliveira Silva</t>
  </si>
  <si>
    <t>Charles Silva de Sousa</t>
  </si>
  <si>
    <t>Diego Rodrigo Rostichelli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</si>
</sst>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6"/>
  <sheetViews>
    <sheetView showGridLines="0" tabSelected="1" workbookViewId="0">
      <pane xSplit="4" ySplit="1" topLeftCell="E14" activePane="bottomRight" state="frozen"/>
      <selection pane="topRight" activeCell="F1" sqref="F1"/>
      <selection pane="bottomLeft" activeCell="A2" sqref="A2"/>
      <selection pane="bottomRight" activeCell="C24" sqref="C24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9" width="6.296875" style="1" customWidth="1"/>
    <col min="10" max="10" width="7" style="1" customWidth="1"/>
    <col min="11" max="11" width="7.69921875" style="1" customWidth="1"/>
    <col min="12" max="12" width="6" style="1" customWidth="1"/>
    <col min="13" max="13" width="6.59765625" style="1" customWidth="1"/>
    <col min="14" max="14" width="4.296875" style="1" bestFit="1" customWidth="1"/>
    <col min="15" max="254" width="6.59765625" style="1" customWidth="1"/>
    <col min="255" max="16384" width="6.59765625" style="2"/>
  </cols>
  <sheetData>
    <row r="1" spans="1:19" ht="33.75" customHeight="1" x14ac:dyDescent="0.2">
      <c r="A1" s="3" t="s">
        <v>8</v>
      </c>
      <c r="B1" s="3" t="s">
        <v>0</v>
      </c>
      <c r="C1" s="3" t="s">
        <v>32</v>
      </c>
      <c r="D1" s="3" t="s">
        <v>1</v>
      </c>
      <c r="E1" s="3" t="s">
        <v>2</v>
      </c>
      <c r="F1" s="3" t="s">
        <v>70</v>
      </c>
      <c r="G1" s="3" t="s">
        <v>71</v>
      </c>
      <c r="H1" s="3" t="s">
        <v>72</v>
      </c>
      <c r="I1" s="3" t="s">
        <v>73</v>
      </c>
      <c r="J1" s="3" t="s">
        <v>12</v>
      </c>
      <c r="K1" s="3" t="s">
        <v>3</v>
      </c>
      <c r="L1" s="4" t="s">
        <v>9</v>
      </c>
      <c r="M1" s="3" t="s">
        <v>5</v>
      </c>
      <c r="N1" s="5" t="s">
        <v>12</v>
      </c>
      <c r="O1" s="4" t="s">
        <v>10</v>
      </c>
      <c r="P1" s="3" t="s">
        <v>6</v>
      </c>
      <c r="Q1" s="5" t="s">
        <v>11</v>
      </c>
      <c r="R1" s="5" t="s">
        <v>4</v>
      </c>
      <c r="S1" s="5" t="s">
        <v>7</v>
      </c>
    </row>
    <row r="2" spans="1:19" ht="15" customHeight="1" x14ac:dyDescent="0.25">
      <c r="A2" s="6"/>
      <c r="B2" s="6">
        <v>1</v>
      </c>
      <c r="C2" s="9">
        <v>7249604498</v>
      </c>
      <c r="D2" s="9" t="s">
        <v>13</v>
      </c>
      <c r="E2" s="15">
        <v>6.25</v>
      </c>
      <c r="F2" s="15">
        <v>0.5</v>
      </c>
      <c r="G2" s="15">
        <v>0.5</v>
      </c>
      <c r="H2" s="15">
        <v>0.5</v>
      </c>
      <c r="I2" s="15">
        <v>0.5</v>
      </c>
      <c r="J2" s="7">
        <f>F2+G2+H2+I2</f>
        <v>2</v>
      </c>
      <c r="K2" s="7">
        <f t="shared" ref="K2:K21" si="0">E2+J2</f>
        <v>8.25</v>
      </c>
      <c r="L2" s="7"/>
      <c r="M2" s="7"/>
      <c r="N2" s="7"/>
      <c r="O2" s="7" t="e">
        <f>N2+#REF!+#REF!</f>
        <v>#REF!</v>
      </c>
      <c r="P2" s="7" t="e">
        <f t="shared" ref="P2:P22" si="1">0.8*M2+0.2*O2</f>
        <v>#REF!</v>
      </c>
      <c r="Q2" s="7" t="e">
        <f>INT((P2)*10+0.4)/10</f>
        <v>#REF!</v>
      </c>
      <c r="R2" s="8" t="e">
        <f t="shared" ref="R2:R22" si="2">0.4*L2+0.6*Q2</f>
        <v>#REF!</v>
      </c>
      <c r="S2" s="8" t="e">
        <f>INT((R2)*10+0.4)/10</f>
        <v>#REF!</v>
      </c>
    </row>
    <row r="3" spans="1:19" ht="15" customHeight="1" x14ac:dyDescent="0.25">
      <c r="A3" s="6"/>
      <c r="B3" s="6">
        <v>2</v>
      </c>
      <c r="C3" s="9" t="s">
        <v>14</v>
      </c>
      <c r="D3" s="9" t="s">
        <v>15</v>
      </c>
      <c r="E3" s="15" t="s">
        <v>33</v>
      </c>
      <c r="F3" s="15"/>
      <c r="G3" s="15"/>
      <c r="H3" s="15"/>
      <c r="I3" s="15"/>
      <c r="J3" s="7">
        <f t="shared" ref="J3:J21" si="3">F3+G3+H3+I3</f>
        <v>0</v>
      </c>
      <c r="K3" s="7" t="s">
        <v>35</v>
      </c>
      <c r="L3" s="7"/>
      <c r="M3" s="7"/>
      <c r="N3" s="7"/>
      <c r="O3" s="7" t="e">
        <f>N3+#REF!+#REF!</f>
        <v>#REF!</v>
      </c>
      <c r="P3" s="7" t="e">
        <f t="shared" si="1"/>
        <v>#REF!</v>
      </c>
      <c r="Q3" s="7" t="e">
        <f t="shared" ref="Q3:Q16" si="4">INT((P3)*10+0.4)/10</f>
        <v>#REF!</v>
      </c>
      <c r="R3" s="8" t="e">
        <f t="shared" si="2"/>
        <v>#REF!</v>
      </c>
      <c r="S3" s="8" t="e">
        <f t="shared" ref="S3:S16" si="5">INT((R3)*10+0.4)/10</f>
        <v>#REF!</v>
      </c>
    </row>
    <row r="4" spans="1:19" ht="15" customHeight="1" x14ac:dyDescent="0.25">
      <c r="A4" s="6"/>
      <c r="B4" s="6">
        <v>3</v>
      </c>
      <c r="C4" s="9">
        <v>7416621162</v>
      </c>
      <c r="D4" s="9" t="s">
        <v>16</v>
      </c>
      <c r="E4" s="15">
        <v>6</v>
      </c>
      <c r="F4" s="15">
        <v>0</v>
      </c>
      <c r="G4" s="15"/>
      <c r="H4" s="15">
        <v>0.5</v>
      </c>
      <c r="I4" s="15"/>
      <c r="J4" s="7">
        <f t="shared" si="3"/>
        <v>0.5</v>
      </c>
      <c r="K4" s="7">
        <f t="shared" si="0"/>
        <v>6.5</v>
      </c>
      <c r="L4" s="7"/>
      <c r="M4" s="7"/>
      <c r="N4" s="7"/>
      <c r="O4" s="7" t="e">
        <f>N4+#REF!+#REF!</f>
        <v>#REF!</v>
      </c>
      <c r="P4" s="7" t="e">
        <f t="shared" si="1"/>
        <v>#REF!</v>
      </c>
      <c r="Q4" s="7" t="e">
        <f t="shared" si="4"/>
        <v>#REF!</v>
      </c>
      <c r="R4" s="8" t="e">
        <f t="shared" si="2"/>
        <v>#REF!</v>
      </c>
      <c r="S4" s="8" t="e">
        <f t="shared" si="5"/>
        <v>#REF!</v>
      </c>
    </row>
    <row r="5" spans="1:19" ht="15" customHeight="1" x14ac:dyDescent="0.25">
      <c r="A5" s="6"/>
      <c r="B5" s="6">
        <v>4</v>
      </c>
      <c r="C5" s="9">
        <v>1299102915</v>
      </c>
      <c r="D5" s="9" t="s">
        <v>17</v>
      </c>
      <c r="E5" s="15">
        <v>6.5</v>
      </c>
      <c r="F5" s="15">
        <v>0.5</v>
      </c>
      <c r="G5" s="15"/>
      <c r="H5" s="15">
        <v>0.5</v>
      </c>
      <c r="I5" s="15"/>
      <c r="J5" s="7">
        <f t="shared" si="3"/>
        <v>1</v>
      </c>
      <c r="K5" s="7">
        <f t="shared" si="0"/>
        <v>7.5</v>
      </c>
      <c r="L5" s="7"/>
      <c r="M5" s="7"/>
      <c r="N5" s="7"/>
      <c r="O5" s="7" t="e">
        <f>N5+#REF!+#REF!</f>
        <v>#REF!</v>
      </c>
      <c r="P5" s="7" t="e">
        <f t="shared" si="1"/>
        <v>#REF!</v>
      </c>
      <c r="Q5" s="7" t="e">
        <f t="shared" si="4"/>
        <v>#REF!</v>
      </c>
      <c r="R5" s="8" t="e">
        <f t="shared" si="2"/>
        <v>#REF!</v>
      </c>
      <c r="S5" s="8" t="e">
        <f t="shared" si="5"/>
        <v>#REF!</v>
      </c>
    </row>
    <row r="6" spans="1:19" ht="15" customHeight="1" x14ac:dyDescent="0.25">
      <c r="A6" s="6"/>
      <c r="B6" s="6">
        <v>5</v>
      </c>
      <c r="C6" s="9">
        <v>9977023125</v>
      </c>
      <c r="D6" s="9" t="s">
        <v>18</v>
      </c>
      <c r="E6" s="15">
        <v>3.5</v>
      </c>
      <c r="F6" s="15">
        <v>0.5</v>
      </c>
      <c r="G6" s="15"/>
      <c r="H6" s="15">
        <v>0.5</v>
      </c>
      <c r="I6" s="15"/>
      <c r="J6" s="7">
        <f t="shared" si="3"/>
        <v>1</v>
      </c>
      <c r="K6" s="7">
        <f t="shared" si="0"/>
        <v>4.5</v>
      </c>
      <c r="L6" s="7"/>
      <c r="M6" s="7"/>
      <c r="N6" s="7"/>
      <c r="O6" s="7" t="e">
        <f>N6+#REF!+#REF!</f>
        <v>#REF!</v>
      </c>
      <c r="P6" s="7" t="e">
        <f t="shared" si="1"/>
        <v>#REF!</v>
      </c>
      <c r="Q6" s="7" t="e">
        <f t="shared" si="4"/>
        <v>#REF!</v>
      </c>
      <c r="R6" s="8" t="e">
        <f t="shared" si="2"/>
        <v>#REF!</v>
      </c>
      <c r="S6" s="8" t="e">
        <f t="shared" si="5"/>
        <v>#REF!</v>
      </c>
    </row>
    <row r="7" spans="1:19" ht="15" customHeight="1" x14ac:dyDescent="0.25">
      <c r="A7" s="6"/>
      <c r="B7" s="6">
        <v>6</v>
      </c>
      <c r="C7" s="9">
        <v>7082558857</v>
      </c>
      <c r="D7" s="9" t="s">
        <v>19</v>
      </c>
      <c r="E7" s="15">
        <v>1</v>
      </c>
      <c r="F7" s="15">
        <v>0</v>
      </c>
      <c r="G7" s="15"/>
      <c r="H7" s="15">
        <v>0</v>
      </c>
      <c r="I7" s="15"/>
      <c r="J7" s="7">
        <f t="shared" si="3"/>
        <v>0</v>
      </c>
      <c r="K7" s="7">
        <f t="shared" si="0"/>
        <v>1</v>
      </c>
      <c r="L7" s="7"/>
      <c r="M7" s="7"/>
      <c r="N7" s="7"/>
      <c r="O7" s="7" t="e">
        <f>N7+#REF!+#REF!</f>
        <v>#REF!</v>
      </c>
      <c r="P7" s="7" t="e">
        <f t="shared" si="1"/>
        <v>#REF!</v>
      </c>
      <c r="Q7" s="7" t="e">
        <f t="shared" si="4"/>
        <v>#REF!</v>
      </c>
      <c r="R7" s="8" t="e">
        <f t="shared" si="2"/>
        <v>#REF!</v>
      </c>
      <c r="S7" s="8" t="e">
        <f t="shared" si="5"/>
        <v>#REF!</v>
      </c>
    </row>
    <row r="8" spans="1:19" ht="15" customHeight="1" x14ac:dyDescent="0.25">
      <c r="A8" s="6"/>
      <c r="B8" s="6">
        <v>7</v>
      </c>
      <c r="C8" s="9">
        <v>1580111311</v>
      </c>
      <c r="D8" s="9" t="s">
        <v>20</v>
      </c>
      <c r="E8" s="15">
        <v>2.5</v>
      </c>
      <c r="F8" s="15"/>
      <c r="G8" s="15"/>
      <c r="H8" s="15"/>
      <c r="I8" s="15"/>
      <c r="J8" s="7">
        <f t="shared" si="3"/>
        <v>0</v>
      </c>
      <c r="K8" s="7">
        <f t="shared" si="0"/>
        <v>2.5</v>
      </c>
      <c r="L8" s="7"/>
      <c r="M8" s="7"/>
      <c r="N8" s="7"/>
      <c r="O8" s="7" t="e">
        <f>N8+#REF!+#REF!</f>
        <v>#REF!</v>
      </c>
      <c r="P8" s="7" t="e">
        <f t="shared" si="1"/>
        <v>#REF!</v>
      </c>
      <c r="Q8" s="7" t="e">
        <f t="shared" si="4"/>
        <v>#REF!</v>
      </c>
      <c r="R8" s="8" t="e">
        <f t="shared" si="2"/>
        <v>#REF!</v>
      </c>
      <c r="S8" s="8" t="e">
        <f t="shared" si="5"/>
        <v>#REF!</v>
      </c>
    </row>
    <row r="9" spans="1:19" ht="15" customHeight="1" x14ac:dyDescent="0.25">
      <c r="A9" s="6"/>
      <c r="B9" s="6">
        <v>8</v>
      </c>
      <c r="C9" s="9">
        <v>7477688038</v>
      </c>
      <c r="D9" s="9" t="s">
        <v>21</v>
      </c>
      <c r="E9" s="15">
        <v>8</v>
      </c>
      <c r="F9" s="15">
        <v>0.5</v>
      </c>
      <c r="G9" s="15"/>
      <c r="H9" s="15">
        <v>0.5</v>
      </c>
      <c r="I9" s="15">
        <v>0.5</v>
      </c>
      <c r="J9" s="7">
        <f t="shared" si="3"/>
        <v>1.5</v>
      </c>
      <c r="K9" s="7">
        <f t="shared" si="0"/>
        <v>9.5</v>
      </c>
      <c r="L9" s="7"/>
      <c r="M9" s="7"/>
      <c r="N9" s="7"/>
      <c r="O9" s="7" t="e">
        <f>N9+#REF!+#REF!</f>
        <v>#REF!</v>
      </c>
      <c r="P9" s="7" t="e">
        <f t="shared" si="1"/>
        <v>#REF!</v>
      </c>
      <c r="Q9" s="7" t="e">
        <f t="shared" si="4"/>
        <v>#REF!</v>
      </c>
      <c r="R9" s="8" t="e">
        <f t="shared" si="2"/>
        <v>#REF!</v>
      </c>
      <c r="S9" s="8" t="e">
        <f t="shared" si="5"/>
        <v>#REF!</v>
      </c>
    </row>
    <row r="10" spans="1:19" ht="15" customHeight="1" x14ac:dyDescent="0.25">
      <c r="A10" s="6"/>
      <c r="B10" s="6">
        <v>9</v>
      </c>
      <c r="C10" s="9">
        <v>9977021875</v>
      </c>
      <c r="D10" s="9" t="s">
        <v>22</v>
      </c>
      <c r="E10" s="15">
        <v>7</v>
      </c>
      <c r="F10" s="15">
        <v>0.5</v>
      </c>
      <c r="G10" s="15"/>
      <c r="H10" s="15"/>
      <c r="I10" s="15"/>
      <c r="J10" s="7">
        <f t="shared" si="3"/>
        <v>0.5</v>
      </c>
      <c r="K10" s="7">
        <f t="shared" si="0"/>
        <v>7.5</v>
      </c>
      <c r="L10" s="7"/>
      <c r="M10" s="7"/>
      <c r="N10" s="7"/>
      <c r="O10" s="7" t="e">
        <f>N10+#REF!+#REF!</f>
        <v>#REF!</v>
      </c>
      <c r="P10" s="7" t="e">
        <f t="shared" si="1"/>
        <v>#REF!</v>
      </c>
      <c r="Q10" s="7" t="e">
        <f t="shared" si="4"/>
        <v>#REF!</v>
      </c>
      <c r="R10" s="8" t="e">
        <f t="shared" si="2"/>
        <v>#REF!</v>
      </c>
      <c r="S10" s="8" t="e">
        <f t="shared" si="5"/>
        <v>#REF!</v>
      </c>
    </row>
    <row r="11" spans="1:19" ht="15" customHeight="1" x14ac:dyDescent="0.25">
      <c r="A11" s="6"/>
      <c r="B11" s="6">
        <v>10</v>
      </c>
      <c r="C11" s="9">
        <v>7479693905</v>
      </c>
      <c r="D11" s="9" t="s">
        <v>23</v>
      </c>
      <c r="E11" s="15">
        <v>5.75</v>
      </c>
      <c r="F11" s="15">
        <v>0.5</v>
      </c>
      <c r="G11" s="15">
        <v>0.5</v>
      </c>
      <c r="H11" s="15">
        <v>0.5</v>
      </c>
      <c r="I11" s="15">
        <v>0.5</v>
      </c>
      <c r="J11" s="7">
        <f t="shared" si="3"/>
        <v>2</v>
      </c>
      <c r="K11" s="7">
        <f t="shared" si="0"/>
        <v>7.75</v>
      </c>
      <c r="L11" s="7"/>
      <c r="M11" s="7"/>
      <c r="N11" s="7"/>
      <c r="O11" s="7" t="e">
        <f>N11+#REF!+#REF!</f>
        <v>#REF!</v>
      </c>
      <c r="P11" s="7" t="e">
        <f t="shared" si="1"/>
        <v>#REF!</v>
      </c>
      <c r="Q11" s="7" t="e">
        <f t="shared" si="4"/>
        <v>#REF!</v>
      </c>
      <c r="R11" s="8" t="e">
        <f t="shared" si="2"/>
        <v>#REF!</v>
      </c>
      <c r="S11" s="8" t="e">
        <f t="shared" si="5"/>
        <v>#REF!</v>
      </c>
    </row>
    <row r="12" spans="1:19" ht="15" customHeight="1" x14ac:dyDescent="0.25">
      <c r="A12" s="6"/>
      <c r="B12" s="6">
        <v>11</v>
      </c>
      <c r="C12" s="9">
        <v>6822486162</v>
      </c>
      <c r="D12" s="9" t="s">
        <v>24</v>
      </c>
      <c r="E12" s="15">
        <v>3</v>
      </c>
      <c r="F12" s="15">
        <v>0.5</v>
      </c>
      <c r="G12" s="15">
        <v>0.5</v>
      </c>
      <c r="H12" s="15">
        <v>0.5</v>
      </c>
      <c r="I12" s="15">
        <v>0.5</v>
      </c>
      <c r="J12" s="7">
        <f t="shared" si="3"/>
        <v>2</v>
      </c>
      <c r="K12" s="7">
        <f t="shared" si="0"/>
        <v>5</v>
      </c>
      <c r="L12" s="7"/>
      <c r="M12" s="7"/>
      <c r="N12" s="7"/>
      <c r="O12" s="7" t="e">
        <f>N12+#REF!+#REF!</f>
        <v>#REF!</v>
      </c>
      <c r="P12" s="7" t="e">
        <f t="shared" si="1"/>
        <v>#REF!</v>
      </c>
      <c r="Q12" s="7" t="e">
        <f t="shared" si="4"/>
        <v>#REF!</v>
      </c>
      <c r="R12" s="8" t="e">
        <f t="shared" si="2"/>
        <v>#REF!</v>
      </c>
      <c r="S12" s="8" t="e">
        <f t="shared" si="5"/>
        <v>#REF!</v>
      </c>
    </row>
    <row r="13" spans="1:19" ht="15" customHeight="1" x14ac:dyDescent="0.25">
      <c r="A13" s="6"/>
      <c r="B13" s="6">
        <v>12</v>
      </c>
      <c r="C13" s="9">
        <v>4442872017</v>
      </c>
      <c r="D13" s="9" t="s">
        <v>25</v>
      </c>
      <c r="E13" s="15" t="s">
        <v>33</v>
      </c>
      <c r="F13" s="15">
        <v>0.5</v>
      </c>
      <c r="G13" s="15">
        <v>0.5</v>
      </c>
      <c r="H13" s="15"/>
      <c r="I13" s="15"/>
      <c r="J13" s="7">
        <f t="shared" si="3"/>
        <v>1</v>
      </c>
      <c r="K13" s="7">
        <f>J13</f>
        <v>1</v>
      </c>
      <c r="L13" s="7"/>
      <c r="M13" s="7"/>
      <c r="N13" s="7"/>
      <c r="O13" s="7" t="e">
        <f>N13+#REF!+#REF!</f>
        <v>#REF!</v>
      </c>
      <c r="P13" s="7" t="e">
        <f t="shared" si="1"/>
        <v>#REF!</v>
      </c>
      <c r="Q13" s="7" t="e">
        <f t="shared" si="4"/>
        <v>#REF!</v>
      </c>
      <c r="R13" s="8" t="e">
        <f t="shared" si="2"/>
        <v>#REF!</v>
      </c>
      <c r="S13" s="8" t="e">
        <f t="shared" si="5"/>
        <v>#REF!</v>
      </c>
    </row>
    <row r="14" spans="1:19" ht="15" customHeight="1" x14ac:dyDescent="0.25">
      <c r="A14" s="6"/>
      <c r="B14" s="6">
        <v>13</v>
      </c>
      <c r="C14" s="9">
        <v>1299731412</v>
      </c>
      <c r="D14" s="9" t="s">
        <v>26</v>
      </c>
      <c r="E14" s="15">
        <v>3</v>
      </c>
      <c r="F14" s="15">
        <v>0.5</v>
      </c>
      <c r="G14" s="15">
        <v>0.5</v>
      </c>
      <c r="H14" s="15">
        <v>0.5</v>
      </c>
      <c r="I14" s="15">
        <v>0.5</v>
      </c>
      <c r="J14" s="7">
        <f t="shared" si="3"/>
        <v>2</v>
      </c>
      <c r="K14" s="7">
        <f t="shared" si="0"/>
        <v>5</v>
      </c>
      <c r="L14" s="7"/>
      <c r="M14" s="7"/>
      <c r="N14" s="7"/>
      <c r="O14" s="7" t="e">
        <f>N14+#REF!+#REF!</f>
        <v>#REF!</v>
      </c>
      <c r="P14" s="7" t="e">
        <f t="shared" si="1"/>
        <v>#REF!</v>
      </c>
      <c r="Q14" s="7" t="e">
        <f t="shared" si="4"/>
        <v>#REF!</v>
      </c>
      <c r="R14" s="8" t="e">
        <f t="shared" si="2"/>
        <v>#REF!</v>
      </c>
      <c r="S14" s="8" t="e">
        <f t="shared" si="5"/>
        <v>#REF!</v>
      </c>
    </row>
    <row r="15" spans="1:19" ht="15" customHeight="1" x14ac:dyDescent="0.25">
      <c r="A15" s="6"/>
      <c r="B15" s="6">
        <v>14</v>
      </c>
      <c r="C15" s="9">
        <v>2033007722</v>
      </c>
      <c r="D15" s="9" t="s">
        <v>27</v>
      </c>
      <c r="E15" s="15">
        <v>3.25</v>
      </c>
      <c r="F15" s="15">
        <v>0.5</v>
      </c>
      <c r="G15" s="15">
        <v>0.5</v>
      </c>
      <c r="H15" s="15">
        <v>0.5</v>
      </c>
      <c r="I15" s="15">
        <v>0.5</v>
      </c>
      <c r="J15" s="7">
        <f t="shared" si="3"/>
        <v>2</v>
      </c>
      <c r="K15" s="7">
        <f t="shared" si="0"/>
        <v>5.25</v>
      </c>
      <c r="L15" s="7"/>
      <c r="M15" s="7"/>
      <c r="N15" s="7"/>
      <c r="O15" s="7" t="e">
        <f>N15+#REF!+#REF!</f>
        <v>#REF!</v>
      </c>
      <c r="P15" s="7" t="e">
        <f t="shared" si="1"/>
        <v>#REF!</v>
      </c>
      <c r="Q15" s="7" t="e">
        <f t="shared" si="4"/>
        <v>#REF!</v>
      </c>
      <c r="R15" s="8" t="e">
        <f t="shared" si="2"/>
        <v>#REF!</v>
      </c>
      <c r="S15" s="8" t="e">
        <f t="shared" si="5"/>
        <v>#REF!</v>
      </c>
    </row>
    <row r="16" spans="1:19" ht="15" customHeight="1" x14ac:dyDescent="0.25">
      <c r="A16" s="6"/>
      <c r="B16" s="6">
        <v>15</v>
      </c>
      <c r="C16" s="9">
        <v>1299107568</v>
      </c>
      <c r="D16" s="9" t="s">
        <v>28</v>
      </c>
      <c r="E16" s="15" t="s">
        <v>33</v>
      </c>
      <c r="F16" s="15"/>
      <c r="G16" s="15"/>
      <c r="H16" s="15"/>
      <c r="I16" s="15"/>
      <c r="J16" s="7">
        <f t="shared" si="3"/>
        <v>0</v>
      </c>
      <c r="K16" s="7" t="s">
        <v>35</v>
      </c>
      <c r="L16" s="7"/>
      <c r="M16" s="7"/>
      <c r="N16" s="7"/>
      <c r="O16" s="7" t="e">
        <f>N16+#REF!+#REF!</f>
        <v>#REF!</v>
      </c>
      <c r="P16" s="7" t="e">
        <f t="shared" si="1"/>
        <v>#REF!</v>
      </c>
      <c r="Q16" s="7" t="e">
        <f t="shared" si="4"/>
        <v>#REF!</v>
      </c>
      <c r="R16" s="8" t="e">
        <f t="shared" si="2"/>
        <v>#REF!</v>
      </c>
      <c r="S16" s="8" t="e">
        <f t="shared" si="5"/>
        <v>#REF!</v>
      </c>
    </row>
    <row r="17" spans="1:19" ht="15" customHeight="1" x14ac:dyDescent="0.25">
      <c r="A17" s="6"/>
      <c r="B17" s="6">
        <v>16</v>
      </c>
      <c r="C17" s="9">
        <v>7627716634</v>
      </c>
      <c r="D17" s="9" t="s">
        <v>29</v>
      </c>
      <c r="E17" s="15">
        <v>6.5</v>
      </c>
      <c r="F17" s="15">
        <v>0.5</v>
      </c>
      <c r="G17" s="15">
        <v>0.5</v>
      </c>
      <c r="H17" s="15">
        <v>0.5</v>
      </c>
      <c r="I17" s="15"/>
      <c r="J17" s="7">
        <f t="shared" si="3"/>
        <v>1.5</v>
      </c>
      <c r="K17" s="7">
        <f t="shared" si="0"/>
        <v>8</v>
      </c>
      <c r="L17" s="7"/>
      <c r="M17" s="7"/>
      <c r="N17" s="7"/>
      <c r="O17" s="7" t="e">
        <f>N17+#REF!+#REF!</f>
        <v>#REF!</v>
      </c>
      <c r="P17" s="7" t="e">
        <f t="shared" si="1"/>
        <v>#REF!</v>
      </c>
      <c r="Q17" s="7" t="e">
        <f t="shared" ref="Q17:Q19" si="6">INT((P17)*10+0.4)/10</f>
        <v>#REF!</v>
      </c>
      <c r="R17" s="8" t="e">
        <f t="shared" si="2"/>
        <v>#REF!</v>
      </c>
      <c r="S17" s="8" t="e">
        <f t="shared" ref="S17:S19" si="7">INT((R17)*10+0.4)/10</f>
        <v>#REF!</v>
      </c>
    </row>
    <row r="18" spans="1:19" ht="15" customHeight="1" x14ac:dyDescent="0.25">
      <c r="A18" s="6"/>
      <c r="B18" s="6">
        <v>17</v>
      </c>
      <c r="C18" s="9">
        <v>101248121</v>
      </c>
      <c r="D18" s="9" t="s">
        <v>30</v>
      </c>
      <c r="E18" s="15">
        <v>3.5</v>
      </c>
      <c r="F18" s="15">
        <v>0.5</v>
      </c>
      <c r="G18" s="15">
        <v>0.5</v>
      </c>
      <c r="H18" s="15">
        <v>0.5</v>
      </c>
      <c r="I18" s="15">
        <v>0.5</v>
      </c>
      <c r="J18" s="7">
        <f t="shared" si="3"/>
        <v>2</v>
      </c>
      <c r="K18" s="7">
        <f t="shared" si="0"/>
        <v>5.5</v>
      </c>
      <c r="L18" s="7"/>
      <c r="M18" s="7"/>
      <c r="N18" s="7"/>
      <c r="O18" s="7" t="e">
        <f>N18+#REF!+#REF!</f>
        <v>#REF!</v>
      </c>
      <c r="P18" s="7" t="e">
        <f t="shared" si="1"/>
        <v>#REF!</v>
      </c>
      <c r="Q18" s="7" t="e">
        <f t="shared" si="6"/>
        <v>#REF!</v>
      </c>
      <c r="R18" s="8" t="e">
        <f t="shared" si="2"/>
        <v>#REF!</v>
      </c>
      <c r="S18" s="8" t="e">
        <f t="shared" si="7"/>
        <v>#REF!</v>
      </c>
    </row>
    <row r="19" spans="1:19" ht="15" customHeight="1" x14ac:dyDescent="0.25">
      <c r="A19" s="6"/>
      <c r="B19" s="6">
        <v>18</v>
      </c>
      <c r="C19" s="9">
        <v>2033004613</v>
      </c>
      <c r="D19" s="9" t="s">
        <v>31</v>
      </c>
      <c r="E19" s="15">
        <v>3.25</v>
      </c>
      <c r="F19" s="15"/>
      <c r="G19" s="15"/>
      <c r="H19" s="15">
        <v>0.5</v>
      </c>
      <c r="I19" s="15"/>
      <c r="J19" s="7">
        <f t="shared" si="3"/>
        <v>0.5</v>
      </c>
      <c r="K19" s="7">
        <f t="shared" si="0"/>
        <v>3.75</v>
      </c>
      <c r="L19" s="7"/>
      <c r="M19" s="7"/>
      <c r="N19" s="7"/>
      <c r="O19" s="7" t="e">
        <f>N19+#REF!+#REF!</f>
        <v>#REF!</v>
      </c>
      <c r="P19" s="7" t="e">
        <f t="shared" si="1"/>
        <v>#REF!</v>
      </c>
      <c r="Q19" s="7" t="e">
        <f t="shared" si="6"/>
        <v>#REF!</v>
      </c>
      <c r="R19" s="8" t="e">
        <f t="shared" si="2"/>
        <v>#REF!</v>
      </c>
      <c r="S19" s="8" t="e">
        <f t="shared" si="7"/>
        <v>#REF!</v>
      </c>
    </row>
    <row r="20" spans="1:19" ht="15" customHeight="1" x14ac:dyDescent="0.25">
      <c r="A20" s="10"/>
      <c r="B20" s="11">
        <v>19</v>
      </c>
      <c r="C20" s="12">
        <v>1299338390</v>
      </c>
      <c r="D20" s="12" t="s">
        <v>34</v>
      </c>
      <c r="E20" s="16">
        <v>3.75</v>
      </c>
      <c r="F20" s="16">
        <v>0.5</v>
      </c>
      <c r="G20" s="16"/>
      <c r="H20" s="16">
        <v>0.5</v>
      </c>
      <c r="I20" s="16">
        <v>0.5</v>
      </c>
      <c r="J20" s="17">
        <f t="shared" si="3"/>
        <v>1.5</v>
      </c>
      <c r="K20" s="13">
        <f t="shared" si="0"/>
        <v>5.25</v>
      </c>
      <c r="L20" s="13"/>
      <c r="M20" s="13"/>
      <c r="N20" s="13"/>
      <c r="O20" s="13" t="e">
        <f>N20+#REF!+#REF!</f>
        <v>#REF!</v>
      </c>
      <c r="P20" s="13" t="e">
        <f t="shared" si="1"/>
        <v>#REF!</v>
      </c>
      <c r="Q20" s="13" t="e">
        <f t="shared" ref="Q20:Q22" si="8">INT((P20)*10+0.4)/10</f>
        <v>#REF!</v>
      </c>
      <c r="R20" s="14" t="e">
        <f t="shared" si="2"/>
        <v>#REF!</v>
      </c>
      <c r="S20" s="14" t="e">
        <f t="shared" ref="S20:S22" si="9">INT((R20)*10+0.4)/10</f>
        <v>#REF!</v>
      </c>
    </row>
    <row r="21" spans="1:19" ht="15" customHeight="1" x14ac:dyDescent="0.25">
      <c r="A21" s="10"/>
      <c r="B21" s="11">
        <v>20</v>
      </c>
      <c r="C21" s="12">
        <v>1299106840</v>
      </c>
      <c r="D21" s="12" t="s">
        <v>74</v>
      </c>
      <c r="E21" s="16">
        <v>0.25</v>
      </c>
      <c r="F21" s="16"/>
      <c r="G21" s="16"/>
      <c r="H21" s="16">
        <v>0.5</v>
      </c>
      <c r="I21" s="16">
        <v>0.5</v>
      </c>
      <c r="J21" s="17">
        <f t="shared" si="3"/>
        <v>1</v>
      </c>
      <c r="K21" s="13">
        <f t="shared" si="0"/>
        <v>1.25</v>
      </c>
      <c r="L21" s="13"/>
      <c r="M21" s="13"/>
      <c r="N21" s="13"/>
      <c r="O21" s="13" t="e">
        <f>N21+#REF!+#REF!</f>
        <v>#REF!</v>
      </c>
      <c r="P21" s="13" t="e">
        <f t="shared" si="1"/>
        <v>#REF!</v>
      </c>
      <c r="Q21" s="13" t="e">
        <f t="shared" si="8"/>
        <v>#REF!</v>
      </c>
      <c r="R21" s="14" t="e">
        <f t="shared" si="2"/>
        <v>#REF!</v>
      </c>
      <c r="S21" s="14" t="e">
        <f t="shared" si="9"/>
        <v>#REF!</v>
      </c>
    </row>
    <row r="22" spans="1:19" ht="15" customHeight="1" x14ac:dyDescent="0.25">
      <c r="A22" s="10"/>
      <c r="B22" s="11">
        <v>1</v>
      </c>
      <c r="C22" s="12">
        <v>6868530894</v>
      </c>
      <c r="D22" s="12" t="s">
        <v>78</v>
      </c>
      <c r="E22" s="16"/>
      <c r="F22" s="16">
        <v>0.5</v>
      </c>
      <c r="G22" s="16"/>
      <c r="H22" s="16">
        <v>0.5</v>
      </c>
      <c r="I22" s="16"/>
      <c r="J22" s="13"/>
      <c r="K22" s="13">
        <f>F22+H22</f>
        <v>1</v>
      </c>
      <c r="L22" s="13"/>
      <c r="M22" s="13"/>
      <c r="N22" s="13"/>
      <c r="O22" s="13" t="e">
        <f>N22+#REF!+#REF!</f>
        <v>#REF!</v>
      </c>
      <c r="P22" s="13" t="e">
        <f t="shared" si="1"/>
        <v>#REF!</v>
      </c>
      <c r="Q22" s="13" t="e">
        <f t="shared" si="8"/>
        <v>#REF!</v>
      </c>
      <c r="R22" s="14" t="e">
        <f t="shared" si="2"/>
        <v>#REF!</v>
      </c>
      <c r="S22" s="14" t="e">
        <f t="shared" si="9"/>
        <v>#REF!</v>
      </c>
    </row>
    <row r="23" spans="1:19" ht="15" customHeight="1" x14ac:dyDescent="0.25">
      <c r="A23" s="10"/>
      <c r="B23" s="11">
        <v>2</v>
      </c>
      <c r="C23" s="12">
        <v>6442291324</v>
      </c>
      <c r="D23" s="12" t="s">
        <v>79</v>
      </c>
      <c r="E23" s="16"/>
      <c r="F23" s="16">
        <v>0.5</v>
      </c>
      <c r="G23" s="16"/>
      <c r="H23" s="16"/>
      <c r="I23" s="16"/>
      <c r="J23" s="13"/>
      <c r="K23" s="13">
        <f>F23</f>
        <v>0.5</v>
      </c>
      <c r="L23" s="13"/>
      <c r="M23" s="13"/>
      <c r="N23" s="13"/>
      <c r="O23" s="13" t="e">
        <f>N23+#REF!+#REF!</f>
        <v>#REF!</v>
      </c>
      <c r="P23" s="13" t="e">
        <f t="shared" ref="P23" si="10">0.8*M23+0.2*O23</f>
        <v>#REF!</v>
      </c>
      <c r="Q23" s="13" t="e">
        <f t="shared" ref="Q23" si="11">INT((P23)*10+0.4)/10</f>
        <v>#REF!</v>
      </c>
      <c r="R23" s="14" t="e">
        <f t="shared" ref="R23" si="12">0.4*L23+0.6*Q23</f>
        <v>#REF!</v>
      </c>
      <c r="S23" s="14" t="e">
        <f t="shared" ref="S23" si="13">INT((R23)*10+0.4)/10</f>
        <v>#REF!</v>
      </c>
    </row>
    <row r="24" spans="1:19" ht="15" customHeight="1" x14ac:dyDescent="0.25">
      <c r="A24" s="10"/>
      <c r="B24" s="11">
        <v>3</v>
      </c>
      <c r="C24" s="12"/>
      <c r="D24" s="12" t="s">
        <v>80</v>
      </c>
      <c r="E24" s="16"/>
      <c r="F24" s="16">
        <v>0.5</v>
      </c>
      <c r="G24" s="16"/>
      <c r="H24" s="16"/>
      <c r="I24" s="16"/>
      <c r="J24" s="13"/>
      <c r="K24" s="13">
        <f>F24</f>
        <v>0.5</v>
      </c>
      <c r="L24" s="13"/>
      <c r="M24" s="13"/>
      <c r="N24" s="13"/>
      <c r="O24" s="13" t="e">
        <f>N24+#REF!+#REF!</f>
        <v>#REF!</v>
      </c>
      <c r="P24" s="13" t="e">
        <f t="shared" ref="P24" si="14">0.8*M24+0.2*O24</f>
        <v>#REF!</v>
      </c>
      <c r="Q24" s="13" t="e">
        <f t="shared" ref="Q24" si="15">INT((P24)*10+0.4)/10</f>
        <v>#REF!</v>
      </c>
      <c r="R24" s="14" t="e">
        <f t="shared" ref="R24" si="16">0.4*L24+0.6*Q24</f>
        <v>#REF!</v>
      </c>
      <c r="S24" s="14" t="e">
        <f t="shared" ref="S24" si="17">INT((R24)*10+0.4)/10</f>
        <v>#REF!</v>
      </c>
    </row>
    <row r="25" spans="1:19" ht="15" customHeight="1" x14ac:dyDescent="0.2">
      <c r="C25" s="1" t="s">
        <v>67</v>
      </c>
      <c r="D25" s="1" t="s">
        <v>68</v>
      </c>
    </row>
    <row r="26" spans="1:19" ht="15" customHeight="1" x14ac:dyDescent="0.2">
      <c r="D26" s="1" t="s">
        <v>69</v>
      </c>
    </row>
  </sheetData>
  <autoFilter ref="A1:S22">
    <sortState ref="A2:R28">
      <sortCondition ref="D2:D28"/>
    </sortState>
  </autoFilter>
  <conditionalFormatting sqref="R2:S22">
    <cfRule type="cellIs" dxfId="15" priority="7" stopIfTrue="1" operator="greaterThanOrEqual">
      <formula>6</formula>
    </cfRule>
    <cfRule type="cellIs" dxfId="14" priority="8" stopIfTrue="1" operator="lessThan">
      <formula>6</formula>
    </cfRule>
  </conditionalFormatting>
  <conditionalFormatting sqref="R23:S23">
    <cfRule type="cellIs" dxfId="13" priority="3" stopIfTrue="1" operator="greaterThanOrEqual">
      <formula>6</formula>
    </cfRule>
    <cfRule type="cellIs" dxfId="12" priority="4" stopIfTrue="1" operator="lessThan">
      <formula>6</formula>
    </cfRule>
  </conditionalFormatting>
  <conditionalFormatting sqref="R24:S24">
    <cfRule type="cellIs" dxfId="11" priority="1" stopIfTrue="1" operator="greaterThanOrEqual">
      <formula>6</formula>
    </cfRule>
    <cfRule type="cellIs" dxfId="10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showGridLines="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K14" sqref="K14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6.59765625" style="1" customWidth="1"/>
    <col min="6" max="6" width="6.796875" style="1" customWidth="1"/>
    <col min="7" max="8" width="7" style="1" customWidth="1"/>
    <col min="9" max="9" width="6.8984375" style="1" customWidth="1"/>
    <col min="10" max="10" width="4.09765625" style="1" customWidth="1"/>
    <col min="11" max="11" width="7.3984375" style="1" customWidth="1"/>
    <col min="12" max="12" width="6" style="1" customWidth="1"/>
    <col min="13" max="13" width="6.59765625" style="1" customWidth="1"/>
    <col min="14" max="14" width="4.296875" style="1" bestFit="1" customWidth="1"/>
    <col min="15" max="15" width="4.59765625" style="1" customWidth="1"/>
    <col min="16" max="16" width="4.8984375" style="1" customWidth="1"/>
    <col min="17" max="256" width="6.59765625" style="1" customWidth="1"/>
    <col min="257" max="16384" width="6.59765625" style="2"/>
  </cols>
  <sheetData>
    <row r="1" spans="1:21" ht="33.75" customHeight="1" x14ac:dyDescent="0.2">
      <c r="A1" s="3" t="s">
        <v>8</v>
      </c>
      <c r="B1" s="3" t="s">
        <v>0</v>
      </c>
      <c r="C1" s="3" t="s">
        <v>32</v>
      </c>
      <c r="D1" s="3" t="s">
        <v>1</v>
      </c>
      <c r="E1" s="3" t="s">
        <v>2</v>
      </c>
      <c r="F1" s="3" t="s">
        <v>70</v>
      </c>
      <c r="G1" s="3" t="s">
        <v>71</v>
      </c>
      <c r="H1" s="3" t="s">
        <v>72</v>
      </c>
      <c r="I1" s="3" t="s">
        <v>73</v>
      </c>
      <c r="J1" s="3" t="s">
        <v>12</v>
      </c>
      <c r="K1" s="3" t="s">
        <v>3</v>
      </c>
      <c r="L1" s="4" t="s">
        <v>9</v>
      </c>
      <c r="M1" s="3" t="s">
        <v>5</v>
      </c>
      <c r="N1" s="5"/>
      <c r="O1" s="5"/>
      <c r="P1" s="5"/>
      <c r="Q1" s="4" t="s">
        <v>10</v>
      </c>
      <c r="R1" s="3" t="s">
        <v>6</v>
      </c>
      <c r="S1" s="5" t="s">
        <v>11</v>
      </c>
      <c r="T1" s="5" t="s">
        <v>4</v>
      </c>
      <c r="U1" s="5" t="s">
        <v>7</v>
      </c>
    </row>
    <row r="2" spans="1:21" ht="15" customHeight="1" x14ac:dyDescent="0.25">
      <c r="A2" s="6"/>
      <c r="B2" s="6">
        <v>1</v>
      </c>
      <c r="C2" s="6">
        <v>1299548847</v>
      </c>
      <c r="D2" s="9" t="s">
        <v>36</v>
      </c>
      <c r="E2" s="7" t="s">
        <v>33</v>
      </c>
      <c r="F2" s="7"/>
      <c r="G2" s="7"/>
      <c r="H2" s="7"/>
      <c r="I2" s="7"/>
      <c r="J2" s="7">
        <f>F2+G2+H2+I2</f>
        <v>0</v>
      </c>
      <c r="K2" s="7" t="s">
        <v>35</v>
      </c>
      <c r="L2" s="7"/>
      <c r="M2" s="7"/>
      <c r="N2" s="7"/>
      <c r="O2" s="7"/>
      <c r="P2" s="7"/>
      <c r="Q2" s="7">
        <f t="shared" ref="Q2:Q12" si="0">N2+O2+P2</f>
        <v>0</v>
      </c>
      <c r="R2" s="7">
        <f t="shared" ref="R2:R12" si="1">0.8*M2+0.2*Q2</f>
        <v>0</v>
      </c>
      <c r="S2" s="7">
        <f t="shared" ref="S2:S12" si="2">INT((R2)*10+0.4)/10</f>
        <v>0</v>
      </c>
      <c r="T2" s="8">
        <f t="shared" ref="T2:T12" si="3">0.4*L2+0.6*S2</f>
        <v>0</v>
      </c>
      <c r="U2" s="8">
        <f t="shared" ref="U2:U12" si="4">INT((T2)*10+0.4)/10</f>
        <v>0</v>
      </c>
    </row>
    <row r="3" spans="1:21" ht="15" customHeight="1" x14ac:dyDescent="0.25">
      <c r="A3" s="6"/>
      <c r="B3" s="6">
        <v>2</v>
      </c>
      <c r="C3" s="9">
        <v>5871188592</v>
      </c>
      <c r="D3" s="9" t="s">
        <v>37</v>
      </c>
      <c r="E3" s="7">
        <v>1.25</v>
      </c>
      <c r="F3" s="7"/>
      <c r="G3" s="7"/>
      <c r="H3" s="7"/>
      <c r="I3" s="7"/>
      <c r="J3" s="7">
        <f t="shared" ref="J3:J35" si="5">F3+G3+H3+I3</f>
        <v>0</v>
      </c>
      <c r="K3" s="7">
        <f t="shared" ref="K3:K35" si="6">E3+J3</f>
        <v>1.25</v>
      </c>
      <c r="L3" s="7"/>
      <c r="M3" s="7"/>
      <c r="N3" s="7"/>
      <c r="O3" s="7"/>
      <c r="P3" s="7"/>
      <c r="Q3" s="7">
        <f t="shared" si="0"/>
        <v>0</v>
      </c>
      <c r="R3" s="7">
        <f t="shared" si="1"/>
        <v>0</v>
      </c>
      <c r="S3" s="7">
        <f t="shared" si="2"/>
        <v>0</v>
      </c>
      <c r="T3" s="8">
        <f t="shared" si="3"/>
        <v>0</v>
      </c>
      <c r="U3" s="8">
        <f t="shared" si="4"/>
        <v>0</v>
      </c>
    </row>
    <row r="4" spans="1:21" ht="15" customHeight="1" x14ac:dyDescent="0.25">
      <c r="A4" s="6"/>
      <c r="B4" s="6">
        <v>3</v>
      </c>
      <c r="C4" s="9">
        <v>6463220573</v>
      </c>
      <c r="D4" s="9" t="s">
        <v>38</v>
      </c>
      <c r="E4" s="7">
        <v>5</v>
      </c>
      <c r="F4" s="7">
        <v>0.5</v>
      </c>
      <c r="G4" s="7">
        <v>0.5</v>
      </c>
      <c r="H4" s="7">
        <v>0.5</v>
      </c>
      <c r="I4" s="7">
        <v>0.5</v>
      </c>
      <c r="J4" s="7">
        <f t="shared" si="5"/>
        <v>2</v>
      </c>
      <c r="K4" s="7">
        <f t="shared" si="6"/>
        <v>7</v>
      </c>
      <c r="L4" s="7"/>
      <c r="M4" s="7"/>
      <c r="N4" s="7"/>
      <c r="O4" s="7"/>
      <c r="P4" s="7"/>
      <c r="Q4" s="7">
        <f t="shared" ref="Q4" si="7">N4+O4+P4</f>
        <v>0</v>
      </c>
      <c r="R4" s="7">
        <f t="shared" ref="R4" si="8">0.8*M4+0.2*Q4</f>
        <v>0</v>
      </c>
      <c r="S4" s="7">
        <f t="shared" ref="S4" si="9">INT((R4)*10+0.4)/10</f>
        <v>0</v>
      </c>
      <c r="T4" s="8">
        <f t="shared" ref="T4" si="10">0.4*L4+0.6*S4</f>
        <v>0</v>
      </c>
      <c r="U4" s="8">
        <f t="shared" ref="U4" si="11">INT((T4)*10+0.4)/10</f>
        <v>0</v>
      </c>
    </row>
    <row r="5" spans="1:21" ht="15" customHeight="1" x14ac:dyDescent="0.25">
      <c r="A5" s="6"/>
      <c r="B5" s="6">
        <v>4</v>
      </c>
      <c r="C5" s="9">
        <v>6622369894</v>
      </c>
      <c r="D5" s="9" t="s">
        <v>39</v>
      </c>
      <c r="E5" s="7">
        <v>5</v>
      </c>
      <c r="F5" s="7">
        <v>0.5</v>
      </c>
      <c r="G5" s="7">
        <v>0.5</v>
      </c>
      <c r="H5" s="7">
        <v>0.5</v>
      </c>
      <c r="I5" s="7">
        <v>0.5</v>
      </c>
      <c r="J5" s="7">
        <f t="shared" si="5"/>
        <v>2</v>
      </c>
      <c r="K5" s="7">
        <f t="shared" si="6"/>
        <v>7</v>
      </c>
      <c r="L5" s="7"/>
      <c r="M5" s="7"/>
      <c r="N5" s="7"/>
      <c r="O5" s="7"/>
      <c r="P5" s="7"/>
      <c r="Q5" s="7">
        <f t="shared" si="0"/>
        <v>0</v>
      </c>
      <c r="R5" s="7">
        <f t="shared" si="1"/>
        <v>0</v>
      </c>
      <c r="S5" s="7">
        <f t="shared" si="2"/>
        <v>0</v>
      </c>
      <c r="T5" s="8">
        <f t="shared" si="3"/>
        <v>0</v>
      </c>
      <c r="U5" s="8">
        <f t="shared" si="4"/>
        <v>0</v>
      </c>
    </row>
    <row r="6" spans="1:21" ht="15" customHeight="1" x14ac:dyDescent="0.25">
      <c r="A6" s="6"/>
      <c r="B6" s="6">
        <v>5</v>
      </c>
      <c r="C6" s="9">
        <v>7038507228</v>
      </c>
      <c r="D6" s="9" t="s">
        <v>41</v>
      </c>
      <c r="E6" s="7">
        <v>4.5</v>
      </c>
      <c r="F6" s="7">
        <v>0.5</v>
      </c>
      <c r="G6" s="7">
        <v>0.5</v>
      </c>
      <c r="H6" s="7">
        <v>0.5</v>
      </c>
      <c r="I6" s="7">
        <v>0.5</v>
      </c>
      <c r="J6" s="7">
        <f t="shared" si="5"/>
        <v>2</v>
      </c>
      <c r="K6" s="7">
        <f t="shared" si="6"/>
        <v>6.5</v>
      </c>
      <c r="L6" s="7"/>
      <c r="M6" s="7"/>
      <c r="N6" s="7"/>
      <c r="O6" s="7"/>
      <c r="P6" s="7"/>
      <c r="Q6" s="7">
        <f t="shared" si="0"/>
        <v>0</v>
      </c>
      <c r="R6" s="7">
        <f t="shared" si="1"/>
        <v>0</v>
      </c>
      <c r="S6" s="7">
        <f t="shared" si="2"/>
        <v>0</v>
      </c>
      <c r="T6" s="8">
        <f t="shared" si="3"/>
        <v>0</v>
      </c>
      <c r="U6" s="8">
        <f t="shared" si="4"/>
        <v>0</v>
      </c>
    </row>
    <row r="7" spans="1:21" ht="15" customHeight="1" x14ac:dyDescent="0.25">
      <c r="A7" s="6"/>
      <c r="B7" s="6">
        <v>6</v>
      </c>
      <c r="C7" s="9">
        <v>6662428260</v>
      </c>
      <c r="D7" s="9" t="s">
        <v>42</v>
      </c>
      <c r="E7" s="7">
        <v>2.25</v>
      </c>
      <c r="F7" s="7">
        <v>0.5</v>
      </c>
      <c r="G7" s="7">
        <v>0.5</v>
      </c>
      <c r="H7" s="7">
        <v>0.5</v>
      </c>
      <c r="I7" s="7"/>
      <c r="J7" s="7">
        <f t="shared" si="5"/>
        <v>1.5</v>
      </c>
      <c r="K7" s="7">
        <f t="shared" si="6"/>
        <v>3.75</v>
      </c>
      <c r="L7" s="7"/>
      <c r="M7" s="7"/>
      <c r="N7" s="7"/>
      <c r="O7" s="7"/>
      <c r="P7" s="7"/>
      <c r="Q7" s="7">
        <f t="shared" si="0"/>
        <v>0</v>
      </c>
      <c r="R7" s="7">
        <f t="shared" si="1"/>
        <v>0</v>
      </c>
      <c r="S7" s="7">
        <f t="shared" si="2"/>
        <v>0</v>
      </c>
      <c r="T7" s="8">
        <f t="shared" si="3"/>
        <v>0</v>
      </c>
      <c r="U7" s="8">
        <f t="shared" si="4"/>
        <v>0</v>
      </c>
    </row>
    <row r="8" spans="1:21" ht="15" customHeight="1" x14ac:dyDescent="0.25">
      <c r="A8" s="6"/>
      <c r="B8" s="6">
        <v>7</v>
      </c>
      <c r="C8" s="9">
        <v>7030511288</v>
      </c>
      <c r="D8" s="9" t="s">
        <v>43</v>
      </c>
      <c r="E8" s="7">
        <v>5.25</v>
      </c>
      <c r="F8" s="7">
        <v>0.5</v>
      </c>
      <c r="G8" s="7">
        <v>0.5</v>
      </c>
      <c r="H8" s="7">
        <v>0.5</v>
      </c>
      <c r="I8" s="7">
        <v>0.5</v>
      </c>
      <c r="J8" s="7">
        <f t="shared" si="5"/>
        <v>2</v>
      </c>
      <c r="K8" s="7">
        <f t="shared" si="6"/>
        <v>7.25</v>
      </c>
      <c r="L8" s="7"/>
      <c r="M8" s="7"/>
      <c r="N8" s="7"/>
      <c r="O8" s="7"/>
      <c r="P8" s="7"/>
      <c r="Q8" s="7">
        <f t="shared" si="0"/>
        <v>0</v>
      </c>
      <c r="R8" s="7">
        <f t="shared" si="1"/>
        <v>0</v>
      </c>
      <c r="S8" s="7">
        <f t="shared" si="2"/>
        <v>0</v>
      </c>
      <c r="T8" s="8">
        <f t="shared" si="3"/>
        <v>0</v>
      </c>
      <c r="U8" s="8">
        <f t="shared" si="4"/>
        <v>0</v>
      </c>
    </row>
    <row r="9" spans="1:21" ht="15" customHeight="1" x14ac:dyDescent="0.25">
      <c r="A9" s="6"/>
      <c r="B9" s="6">
        <v>8</v>
      </c>
      <c r="C9" s="9">
        <v>1567238272</v>
      </c>
      <c r="D9" s="9" t="s">
        <v>75</v>
      </c>
      <c r="E9" s="7">
        <v>6.5</v>
      </c>
      <c r="F9" s="7"/>
      <c r="G9" s="7"/>
      <c r="H9" s="7"/>
      <c r="I9" s="7"/>
      <c r="J9" s="7">
        <f t="shared" si="5"/>
        <v>0</v>
      </c>
      <c r="K9" s="7">
        <f t="shared" si="6"/>
        <v>6.5</v>
      </c>
      <c r="L9" s="7"/>
      <c r="M9" s="7"/>
      <c r="N9" s="7"/>
      <c r="O9" s="7"/>
      <c r="P9" s="7"/>
      <c r="Q9" s="7"/>
      <c r="R9" s="7"/>
      <c r="S9" s="7"/>
      <c r="T9" s="8"/>
      <c r="U9" s="8"/>
    </row>
    <row r="10" spans="1:21" ht="15" customHeight="1" x14ac:dyDescent="0.25">
      <c r="A10" s="6"/>
      <c r="B10" s="6">
        <v>9</v>
      </c>
      <c r="C10" s="9">
        <v>100867863</v>
      </c>
      <c r="D10" s="9" t="s">
        <v>44</v>
      </c>
      <c r="E10" s="7">
        <v>4.75</v>
      </c>
      <c r="F10" s="7">
        <v>0.5</v>
      </c>
      <c r="G10" s="7">
        <v>0.5</v>
      </c>
      <c r="H10" s="7">
        <v>0.5</v>
      </c>
      <c r="I10" s="7">
        <v>0.5</v>
      </c>
      <c r="J10" s="7">
        <f t="shared" si="5"/>
        <v>2</v>
      </c>
      <c r="K10" s="7">
        <f t="shared" si="6"/>
        <v>6.75</v>
      </c>
      <c r="L10" s="7"/>
      <c r="M10" s="7"/>
      <c r="N10" s="7"/>
      <c r="O10" s="7"/>
      <c r="P10" s="7"/>
      <c r="Q10" s="7">
        <f t="shared" si="0"/>
        <v>0</v>
      </c>
      <c r="R10" s="7">
        <f t="shared" si="1"/>
        <v>0</v>
      </c>
      <c r="S10" s="7">
        <f t="shared" si="2"/>
        <v>0</v>
      </c>
      <c r="T10" s="8">
        <f t="shared" si="3"/>
        <v>0</v>
      </c>
      <c r="U10" s="8">
        <f t="shared" si="4"/>
        <v>0</v>
      </c>
    </row>
    <row r="11" spans="1:21" ht="15" customHeight="1" x14ac:dyDescent="0.25">
      <c r="A11" s="6"/>
      <c r="B11" s="6">
        <v>10</v>
      </c>
      <c r="C11" s="9">
        <v>6276245226</v>
      </c>
      <c r="D11" s="9" t="s">
        <v>45</v>
      </c>
      <c r="E11" s="7">
        <v>6.25</v>
      </c>
      <c r="F11" s="7">
        <v>0.5</v>
      </c>
      <c r="G11" s="7">
        <v>0.5</v>
      </c>
      <c r="H11" s="7">
        <v>0.5</v>
      </c>
      <c r="I11" s="7"/>
      <c r="J11" s="7">
        <f t="shared" si="5"/>
        <v>1.5</v>
      </c>
      <c r="K11" s="7">
        <f t="shared" si="6"/>
        <v>7.75</v>
      </c>
      <c r="L11" s="7"/>
      <c r="M11" s="7"/>
      <c r="N11" s="7"/>
      <c r="O11" s="7"/>
      <c r="P11" s="7"/>
      <c r="Q11" s="7">
        <f t="shared" ref="Q11" si="12">N11+O11+P11</f>
        <v>0</v>
      </c>
      <c r="R11" s="7">
        <f t="shared" ref="R11" si="13">0.8*M11+0.2*Q11</f>
        <v>0</v>
      </c>
      <c r="S11" s="7">
        <f t="shared" ref="S11" si="14">INT((R11)*10+0.4)/10</f>
        <v>0</v>
      </c>
      <c r="T11" s="8">
        <f t="shared" ref="T11" si="15">0.4*L11+0.6*S11</f>
        <v>0</v>
      </c>
      <c r="U11" s="8">
        <f t="shared" ref="U11" si="16">INT((T11)*10+0.4)/10</f>
        <v>0</v>
      </c>
    </row>
    <row r="12" spans="1:21" ht="15" customHeight="1" x14ac:dyDescent="0.25">
      <c r="A12" s="6"/>
      <c r="B12" s="6">
        <v>11</v>
      </c>
      <c r="C12" s="9">
        <v>6851447681</v>
      </c>
      <c r="D12" s="9" t="s">
        <v>46</v>
      </c>
      <c r="E12" s="7">
        <v>5.5</v>
      </c>
      <c r="F12" s="7">
        <v>0.5</v>
      </c>
      <c r="G12" s="7">
        <v>0.5</v>
      </c>
      <c r="H12" s="7">
        <v>0.5</v>
      </c>
      <c r="I12" s="7"/>
      <c r="J12" s="7">
        <f t="shared" si="5"/>
        <v>1.5</v>
      </c>
      <c r="K12" s="7">
        <f t="shared" si="6"/>
        <v>7</v>
      </c>
      <c r="L12" s="7"/>
      <c r="M12" s="7"/>
      <c r="N12" s="7"/>
      <c r="O12" s="7"/>
      <c r="P12" s="7"/>
      <c r="Q12" s="7">
        <f t="shared" si="0"/>
        <v>0</v>
      </c>
      <c r="R12" s="7">
        <f t="shared" si="1"/>
        <v>0</v>
      </c>
      <c r="S12" s="7">
        <f t="shared" si="2"/>
        <v>0</v>
      </c>
      <c r="T12" s="8">
        <f t="shared" si="3"/>
        <v>0</v>
      </c>
      <c r="U12" s="8">
        <f t="shared" si="4"/>
        <v>0</v>
      </c>
    </row>
    <row r="13" spans="1:21" ht="15" customHeight="1" x14ac:dyDescent="0.25">
      <c r="A13" s="6"/>
      <c r="B13" s="6">
        <v>12</v>
      </c>
      <c r="C13" s="9">
        <v>6857472191</v>
      </c>
      <c r="D13" s="9" t="s">
        <v>47</v>
      </c>
      <c r="E13" s="7">
        <v>4.75</v>
      </c>
      <c r="F13" s="7">
        <v>0.5</v>
      </c>
      <c r="G13" s="7">
        <v>0.5</v>
      </c>
      <c r="H13" s="7">
        <v>0.5</v>
      </c>
      <c r="I13" s="7">
        <v>0.5</v>
      </c>
      <c r="J13" s="7">
        <f t="shared" si="5"/>
        <v>2</v>
      </c>
      <c r="K13" s="7">
        <f t="shared" si="6"/>
        <v>6.75</v>
      </c>
      <c r="L13" s="7"/>
      <c r="M13" s="7"/>
      <c r="N13" s="7"/>
      <c r="O13" s="7"/>
      <c r="P13" s="7"/>
      <c r="Q13" s="7">
        <f t="shared" ref="Q13:Q27" si="17">N13+O13+P13</f>
        <v>0</v>
      </c>
      <c r="R13" s="7">
        <f t="shared" ref="R13:R27" si="18">0.8*M13+0.2*Q13</f>
        <v>0</v>
      </c>
      <c r="S13" s="7">
        <f t="shared" ref="S13:S27" si="19">INT((R13)*10+0.4)/10</f>
        <v>0</v>
      </c>
      <c r="T13" s="8">
        <f t="shared" ref="T13:T27" si="20">0.4*L13+0.6*S13</f>
        <v>0</v>
      </c>
      <c r="U13" s="8">
        <f t="shared" ref="U13:U27" si="21">INT((T13)*10+0.4)/10</f>
        <v>0</v>
      </c>
    </row>
    <row r="14" spans="1:21" ht="15" customHeight="1" x14ac:dyDescent="0.25">
      <c r="A14" s="6"/>
      <c r="B14" s="6">
        <v>13</v>
      </c>
      <c r="C14" s="9">
        <v>6248224300</v>
      </c>
      <c r="D14" s="9" t="s">
        <v>48</v>
      </c>
      <c r="E14" s="7">
        <v>5.5</v>
      </c>
      <c r="F14" s="7">
        <v>0.5</v>
      </c>
      <c r="G14" s="7">
        <v>0.5</v>
      </c>
      <c r="H14" s="7">
        <v>0.5</v>
      </c>
      <c r="I14" s="7"/>
      <c r="J14" s="7">
        <f t="shared" si="5"/>
        <v>1.5</v>
      </c>
      <c r="K14" s="7">
        <f t="shared" si="6"/>
        <v>7</v>
      </c>
      <c r="L14" s="7"/>
      <c r="M14" s="7"/>
      <c r="N14" s="7"/>
      <c r="O14" s="7"/>
      <c r="P14" s="7"/>
      <c r="Q14" s="7">
        <f t="shared" si="17"/>
        <v>0</v>
      </c>
      <c r="R14" s="7">
        <f t="shared" si="18"/>
        <v>0</v>
      </c>
      <c r="S14" s="7">
        <f t="shared" si="19"/>
        <v>0</v>
      </c>
      <c r="T14" s="8">
        <f t="shared" si="20"/>
        <v>0</v>
      </c>
      <c r="U14" s="8">
        <f t="shared" si="21"/>
        <v>0</v>
      </c>
    </row>
    <row r="15" spans="1:21" ht="15" customHeight="1" x14ac:dyDescent="0.25">
      <c r="A15" s="6"/>
      <c r="B15" s="6">
        <v>14</v>
      </c>
      <c r="C15" s="9">
        <v>3708619765</v>
      </c>
      <c r="D15" s="9" t="s">
        <v>76</v>
      </c>
      <c r="E15" s="7">
        <v>4</v>
      </c>
      <c r="F15" s="7"/>
      <c r="G15" s="7">
        <v>0.5</v>
      </c>
      <c r="H15" s="7">
        <v>0.5</v>
      </c>
      <c r="I15" s="7">
        <v>0.5</v>
      </c>
      <c r="J15" s="7">
        <f t="shared" si="5"/>
        <v>1.5</v>
      </c>
      <c r="K15" s="7">
        <f t="shared" si="6"/>
        <v>5.5</v>
      </c>
      <c r="L15" s="7"/>
      <c r="M15" s="7"/>
      <c r="N15" s="7"/>
      <c r="O15" s="7"/>
      <c r="P15" s="7"/>
      <c r="Q15" s="7"/>
      <c r="R15" s="7"/>
      <c r="S15" s="7"/>
      <c r="T15" s="8"/>
      <c r="U15" s="8"/>
    </row>
    <row r="16" spans="1:21" ht="15" customHeight="1" x14ac:dyDescent="0.25">
      <c r="A16" s="6"/>
      <c r="B16" s="6">
        <v>15</v>
      </c>
      <c r="C16" s="9">
        <v>6814008277</v>
      </c>
      <c r="D16" s="9" t="s">
        <v>49</v>
      </c>
      <c r="E16" s="7">
        <v>2.25</v>
      </c>
      <c r="F16" s="7">
        <v>0.5</v>
      </c>
      <c r="G16" s="7">
        <v>0</v>
      </c>
      <c r="H16" s="7">
        <v>0.5</v>
      </c>
      <c r="I16" s="7"/>
      <c r="J16" s="7">
        <f t="shared" si="5"/>
        <v>1</v>
      </c>
      <c r="K16" s="7">
        <f t="shared" si="6"/>
        <v>3.25</v>
      </c>
      <c r="L16" s="7"/>
      <c r="M16" s="7"/>
      <c r="N16" s="7"/>
      <c r="O16" s="7"/>
      <c r="P16" s="7"/>
      <c r="Q16" s="7">
        <f t="shared" si="17"/>
        <v>0</v>
      </c>
      <c r="R16" s="7">
        <f t="shared" si="18"/>
        <v>0</v>
      </c>
      <c r="S16" s="7">
        <f t="shared" si="19"/>
        <v>0</v>
      </c>
      <c r="T16" s="8">
        <f t="shared" si="20"/>
        <v>0</v>
      </c>
      <c r="U16" s="8">
        <f t="shared" si="21"/>
        <v>0</v>
      </c>
    </row>
    <row r="17" spans="1:21" ht="15" customHeight="1" x14ac:dyDescent="0.25">
      <c r="A17" s="6"/>
      <c r="B17" s="6">
        <v>16</v>
      </c>
      <c r="C17" s="9">
        <v>6442297203</v>
      </c>
      <c r="D17" s="9" t="s">
        <v>50</v>
      </c>
      <c r="E17" s="7">
        <v>3.5</v>
      </c>
      <c r="F17" s="7">
        <v>0.5</v>
      </c>
      <c r="G17" s="7"/>
      <c r="H17" s="7">
        <v>0.5</v>
      </c>
      <c r="I17" s="7"/>
      <c r="J17" s="7">
        <f t="shared" si="5"/>
        <v>1</v>
      </c>
      <c r="K17" s="7">
        <f t="shared" si="6"/>
        <v>4.5</v>
      </c>
      <c r="L17" s="7"/>
      <c r="M17" s="7"/>
      <c r="N17" s="7"/>
      <c r="O17" s="7"/>
      <c r="P17" s="7"/>
      <c r="Q17" s="7">
        <f t="shared" si="17"/>
        <v>0</v>
      </c>
      <c r="R17" s="7">
        <f t="shared" si="18"/>
        <v>0</v>
      </c>
      <c r="S17" s="7">
        <f t="shared" si="19"/>
        <v>0</v>
      </c>
      <c r="T17" s="8">
        <f t="shared" si="20"/>
        <v>0</v>
      </c>
      <c r="U17" s="8">
        <f t="shared" si="21"/>
        <v>0</v>
      </c>
    </row>
    <row r="18" spans="1:21" ht="15" customHeight="1" x14ac:dyDescent="0.25">
      <c r="A18" s="6"/>
      <c r="B18" s="6">
        <v>17</v>
      </c>
      <c r="C18" s="9">
        <v>6662394412</v>
      </c>
      <c r="D18" s="9" t="s">
        <v>51</v>
      </c>
      <c r="E18" s="7">
        <v>8</v>
      </c>
      <c r="F18" s="7">
        <v>0.5</v>
      </c>
      <c r="G18" s="7">
        <v>0.5</v>
      </c>
      <c r="H18" s="7">
        <v>0.5</v>
      </c>
      <c r="I18" s="7">
        <v>0.5</v>
      </c>
      <c r="J18" s="7">
        <f t="shared" si="5"/>
        <v>2</v>
      </c>
      <c r="K18" s="7">
        <f t="shared" si="6"/>
        <v>10</v>
      </c>
      <c r="L18" s="7"/>
      <c r="M18" s="7"/>
      <c r="N18" s="7"/>
      <c r="O18" s="7"/>
      <c r="P18" s="7"/>
      <c r="Q18" s="7">
        <f t="shared" si="17"/>
        <v>0</v>
      </c>
      <c r="R18" s="7">
        <f t="shared" si="18"/>
        <v>0</v>
      </c>
      <c r="S18" s="7">
        <f t="shared" si="19"/>
        <v>0</v>
      </c>
      <c r="T18" s="8">
        <f t="shared" si="20"/>
        <v>0</v>
      </c>
      <c r="U18" s="8">
        <f t="shared" si="21"/>
        <v>0</v>
      </c>
    </row>
    <row r="19" spans="1:21" ht="15" customHeight="1" x14ac:dyDescent="0.25">
      <c r="A19" s="6"/>
      <c r="B19" s="6">
        <v>18</v>
      </c>
      <c r="C19" s="9">
        <v>1299418520</v>
      </c>
      <c r="D19" s="9" t="s">
        <v>52</v>
      </c>
      <c r="E19" s="7">
        <v>6.25</v>
      </c>
      <c r="F19" s="7">
        <v>0.5</v>
      </c>
      <c r="G19" s="7">
        <v>0.5</v>
      </c>
      <c r="H19" s="7">
        <v>0.5</v>
      </c>
      <c r="I19" s="7"/>
      <c r="J19" s="7">
        <f t="shared" si="5"/>
        <v>1.5</v>
      </c>
      <c r="K19" s="7">
        <f t="shared" si="6"/>
        <v>7.75</v>
      </c>
      <c r="L19" s="7"/>
      <c r="M19" s="7"/>
      <c r="N19" s="7"/>
      <c r="O19" s="7"/>
      <c r="P19" s="7"/>
      <c r="Q19" s="7">
        <f t="shared" si="17"/>
        <v>0</v>
      </c>
      <c r="R19" s="7">
        <f t="shared" si="18"/>
        <v>0</v>
      </c>
      <c r="S19" s="7">
        <f t="shared" si="19"/>
        <v>0</v>
      </c>
      <c r="T19" s="8">
        <f t="shared" si="20"/>
        <v>0</v>
      </c>
      <c r="U19" s="8">
        <f t="shared" si="21"/>
        <v>0</v>
      </c>
    </row>
    <row r="20" spans="1:21" ht="15" customHeight="1" x14ac:dyDescent="0.25">
      <c r="A20" s="6"/>
      <c r="B20" s="6">
        <v>19</v>
      </c>
      <c r="C20" s="9">
        <v>2033008427</v>
      </c>
      <c r="D20" s="9" t="s">
        <v>53</v>
      </c>
      <c r="E20" s="7">
        <v>7</v>
      </c>
      <c r="F20" s="7">
        <v>0.5</v>
      </c>
      <c r="G20" s="7">
        <v>0.5</v>
      </c>
      <c r="H20" s="7">
        <v>0.5</v>
      </c>
      <c r="I20" s="7">
        <v>0.5</v>
      </c>
      <c r="J20" s="7">
        <f t="shared" si="5"/>
        <v>2</v>
      </c>
      <c r="K20" s="7">
        <f t="shared" si="6"/>
        <v>9</v>
      </c>
      <c r="L20" s="7"/>
      <c r="M20" s="7"/>
      <c r="N20" s="7"/>
      <c r="O20" s="7"/>
      <c r="P20" s="7"/>
      <c r="Q20" s="7">
        <f t="shared" si="17"/>
        <v>0</v>
      </c>
      <c r="R20" s="7">
        <f t="shared" si="18"/>
        <v>0</v>
      </c>
      <c r="S20" s="7">
        <f t="shared" si="19"/>
        <v>0</v>
      </c>
      <c r="T20" s="8">
        <f t="shared" si="20"/>
        <v>0</v>
      </c>
      <c r="U20" s="8">
        <f t="shared" si="21"/>
        <v>0</v>
      </c>
    </row>
    <row r="21" spans="1:21" ht="15" customHeight="1" x14ac:dyDescent="0.25">
      <c r="A21" s="6"/>
      <c r="B21" s="6">
        <v>20</v>
      </c>
      <c r="C21" s="9">
        <v>1110504465</v>
      </c>
      <c r="D21" s="9" t="s">
        <v>66</v>
      </c>
      <c r="E21" s="7">
        <v>7</v>
      </c>
      <c r="F21" s="7">
        <v>0.5</v>
      </c>
      <c r="G21" s="7">
        <v>0.5</v>
      </c>
      <c r="H21" s="7"/>
      <c r="I21" s="7">
        <v>0.5</v>
      </c>
      <c r="J21" s="7">
        <f t="shared" si="5"/>
        <v>1.5</v>
      </c>
      <c r="K21" s="7">
        <f t="shared" si="6"/>
        <v>8.5</v>
      </c>
      <c r="L21" s="7"/>
      <c r="M21" s="7"/>
      <c r="N21" s="7"/>
      <c r="O21" s="7"/>
      <c r="P21" s="7"/>
      <c r="Q21" s="7"/>
      <c r="R21" s="7"/>
      <c r="S21" s="7"/>
      <c r="T21" s="8"/>
      <c r="U21" s="8"/>
    </row>
    <row r="22" spans="1:21" ht="15" customHeight="1" x14ac:dyDescent="0.25">
      <c r="A22" s="6"/>
      <c r="B22" s="6">
        <v>1</v>
      </c>
      <c r="C22" s="9">
        <v>6297243405</v>
      </c>
      <c r="D22" s="9" t="s">
        <v>54</v>
      </c>
      <c r="E22" s="7">
        <v>5</v>
      </c>
      <c r="F22" s="7">
        <v>0.5</v>
      </c>
      <c r="G22" s="7">
        <v>0.5</v>
      </c>
      <c r="H22" s="7">
        <v>0.5</v>
      </c>
      <c r="I22" s="7"/>
      <c r="J22" s="7">
        <f t="shared" si="5"/>
        <v>1.5</v>
      </c>
      <c r="K22" s="7">
        <f t="shared" si="6"/>
        <v>6.5</v>
      </c>
      <c r="L22" s="7"/>
      <c r="M22" s="7"/>
      <c r="N22" s="7"/>
      <c r="O22" s="7"/>
      <c r="P22" s="7"/>
      <c r="Q22" s="7">
        <f t="shared" si="17"/>
        <v>0</v>
      </c>
      <c r="R22" s="7">
        <f t="shared" si="18"/>
        <v>0</v>
      </c>
      <c r="S22" s="7">
        <f t="shared" si="19"/>
        <v>0</v>
      </c>
      <c r="T22" s="8">
        <f t="shared" si="20"/>
        <v>0</v>
      </c>
      <c r="U22" s="8">
        <f t="shared" si="21"/>
        <v>0</v>
      </c>
    </row>
    <row r="23" spans="1:21" ht="15" customHeight="1" x14ac:dyDescent="0.25">
      <c r="A23" s="6"/>
      <c r="B23" s="6">
        <v>2</v>
      </c>
      <c r="C23" s="9">
        <v>6447286143</v>
      </c>
      <c r="D23" s="9" t="s">
        <v>55</v>
      </c>
      <c r="E23" s="7">
        <v>2</v>
      </c>
      <c r="F23" s="7">
        <v>0.5</v>
      </c>
      <c r="G23" s="7">
        <v>0.5</v>
      </c>
      <c r="H23" s="7">
        <v>0.5</v>
      </c>
      <c r="I23" s="7">
        <v>0.5</v>
      </c>
      <c r="J23" s="7">
        <f t="shared" si="5"/>
        <v>2</v>
      </c>
      <c r="K23" s="7">
        <f t="shared" si="6"/>
        <v>4</v>
      </c>
      <c r="L23" s="7"/>
      <c r="M23" s="7"/>
      <c r="N23" s="7"/>
      <c r="O23" s="7"/>
      <c r="P23" s="7"/>
      <c r="Q23" s="7">
        <f t="shared" si="17"/>
        <v>0</v>
      </c>
      <c r="R23" s="7">
        <f t="shared" si="18"/>
        <v>0</v>
      </c>
      <c r="S23" s="7">
        <f t="shared" si="19"/>
        <v>0</v>
      </c>
      <c r="T23" s="8">
        <f t="shared" si="20"/>
        <v>0</v>
      </c>
      <c r="U23" s="8">
        <f t="shared" si="21"/>
        <v>0</v>
      </c>
    </row>
    <row r="24" spans="1:21" ht="15" customHeight="1" x14ac:dyDescent="0.25">
      <c r="A24" s="6"/>
      <c r="B24" s="6">
        <v>3</v>
      </c>
      <c r="C24" s="9">
        <v>6662426294</v>
      </c>
      <c r="D24" s="9" t="s">
        <v>56</v>
      </c>
      <c r="E24" s="7">
        <v>5.5</v>
      </c>
      <c r="F24" s="7">
        <v>0.5</v>
      </c>
      <c r="G24" s="7"/>
      <c r="H24" s="7">
        <v>0.5</v>
      </c>
      <c r="I24" s="7">
        <v>0.5</v>
      </c>
      <c r="J24" s="7">
        <f t="shared" si="5"/>
        <v>1.5</v>
      </c>
      <c r="K24" s="7">
        <f t="shared" si="6"/>
        <v>7</v>
      </c>
      <c r="L24" s="7"/>
      <c r="M24" s="7"/>
      <c r="N24" s="7"/>
      <c r="O24" s="7"/>
      <c r="P24" s="7"/>
      <c r="Q24" s="7">
        <f t="shared" si="17"/>
        <v>0</v>
      </c>
      <c r="R24" s="7">
        <f t="shared" si="18"/>
        <v>0</v>
      </c>
      <c r="S24" s="7">
        <f t="shared" si="19"/>
        <v>0</v>
      </c>
      <c r="T24" s="8">
        <f t="shared" si="20"/>
        <v>0</v>
      </c>
      <c r="U24" s="8">
        <f t="shared" si="21"/>
        <v>0</v>
      </c>
    </row>
    <row r="25" spans="1:21" ht="15" customHeight="1" x14ac:dyDescent="0.25">
      <c r="A25" s="6"/>
      <c r="B25" s="6">
        <v>4</v>
      </c>
      <c r="C25" s="9">
        <v>1575158537</v>
      </c>
      <c r="D25" s="9" t="s">
        <v>57</v>
      </c>
      <c r="E25" s="7">
        <v>8</v>
      </c>
      <c r="F25" s="7"/>
      <c r="G25" s="7">
        <v>0.5</v>
      </c>
      <c r="H25" s="7">
        <v>0.5</v>
      </c>
      <c r="I25" s="7">
        <v>0.5</v>
      </c>
      <c r="J25" s="7">
        <f t="shared" si="5"/>
        <v>1.5</v>
      </c>
      <c r="K25" s="7">
        <f t="shared" si="6"/>
        <v>9.5</v>
      </c>
      <c r="L25" s="7"/>
      <c r="M25" s="7"/>
      <c r="N25" s="7"/>
      <c r="O25" s="7"/>
      <c r="P25" s="7"/>
      <c r="Q25" s="7">
        <f t="shared" si="17"/>
        <v>0</v>
      </c>
      <c r="R25" s="7">
        <f t="shared" si="18"/>
        <v>0</v>
      </c>
      <c r="S25" s="7">
        <f t="shared" si="19"/>
        <v>0</v>
      </c>
      <c r="T25" s="8">
        <f t="shared" si="20"/>
        <v>0</v>
      </c>
      <c r="U25" s="8">
        <f t="shared" si="21"/>
        <v>0</v>
      </c>
    </row>
    <row r="26" spans="1:21" ht="15" customHeight="1" x14ac:dyDescent="0.25">
      <c r="A26" s="6"/>
      <c r="B26" s="6">
        <v>5</v>
      </c>
      <c r="C26" s="9">
        <v>6272256439</v>
      </c>
      <c r="D26" s="9" t="s">
        <v>58</v>
      </c>
      <c r="E26" s="7">
        <v>2.25</v>
      </c>
      <c r="F26" s="7"/>
      <c r="G26" s="7">
        <v>0.5</v>
      </c>
      <c r="H26" s="7"/>
      <c r="I26" s="7">
        <v>0.5</v>
      </c>
      <c r="J26" s="7">
        <f t="shared" si="5"/>
        <v>1</v>
      </c>
      <c r="K26" s="7">
        <f t="shared" si="6"/>
        <v>3.25</v>
      </c>
      <c r="L26" s="7"/>
      <c r="M26" s="7"/>
      <c r="N26" s="7"/>
      <c r="O26" s="7"/>
      <c r="P26" s="7"/>
      <c r="Q26" s="7">
        <f t="shared" si="17"/>
        <v>0</v>
      </c>
      <c r="R26" s="7">
        <f t="shared" si="18"/>
        <v>0</v>
      </c>
      <c r="S26" s="7">
        <f t="shared" si="19"/>
        <v>0</v>
      </c>
      <c r="T26" s="8">
        <f t="shared" si="20"/>
        <v>0</v>
      </c>
      <c r="U26" s="8">
        <f t="shared" si="21"/>
        <v>0</v>
      </c>
    </row>
    <row r="27" spans="1:21" ht="15" customHeight="1" x14ac:dyDescent="0.25">
      <c r="A27" s="6"/>
      <c r="B27" s="6">
        <v>6</v>
      </c>
      <c r="C27" s="9">
        <v>6659373453</v>
      </c>
      <c r="D27" s="9" t="s">
        <v>59</v>
      </c>
      <c r="E27" s="7">
        <v>5.25</v>
      </c>
      <c r="F27" s="7">
        <v>0.5</v>
      </c>
      <c r="G27" s="7">
        <v>0.5</v>
      </c>
      <c r="H27" s="7">
        <v>0.5</v>
      </c>
      <c r="I27" s="7"/>
      <c r="J27" s="7">
        <f t="shared" si="5"/>
        <v>1.5</v>
      </c>
      <c r="K27" s="7">
        <f t="shared" si="6"/>
        <v>6.75</v>
      </c>
      <c r="L27" s="7"/>
      <c r="M27" s="7"/>
      <c r="N27" s="7"/>
      <c r="O27" s="7"/>
      <c r="P27" s="7"/>
      <c r="Q27" s="7">
        <f t="shared" si="17"/>
        <v>0</v>
      </c>
      <c r="R27" s="7">
        <f t="shared" si="18"/>
        <v>0</v>
      </c>
      <c r="S27" s="7">
        <f t="shared" si="19"/>
        <v>0</v>
      </c>
      <c r="T27" s="8">
        <f t="shared" si="20"/>
        <v>0</v>
      </c>
      <c r="U27" s="8">
        <f t="shared" si="21"/>
        <v>0</v>
      </c>
    </row>
    <row r="28" spans="1:21" ht="15" customHeight="1" x14ac:dyDescent="0.25">
      <c r="A28" s="6"/>
      <c r="B28" s="6">
        <v>7</v>
      </c>
      <c r="C28" s="9">
        <v>6814015039</v>
      </c>
      <c r="D28" s="9" t="s">
        <v>60</v>
      </c>
      <c r="E28" s="7">
        <v>7.5</v>
      </c>
      <c r="F28" s="7">
        <v>0.5</v>
      </c>
      <c r="G28" s="7">
        <v>0.5</v>
      </c>
      <c r="H28" s="7">
        <v>0.5</v>
      </c>
      <c r="I28" s="7">
        <v>0.5</v>
      </c>
      <c r="J28" s="7">
        <f t="shared" si="5"/>
        <v>2</v>
      </c>
      <c r="K28" s="7">
        <f t="shared" si="6"/>
        <v>9.5</v>
      </c>
      <c r="L28" s="7"/>
      <c r="M28" s="7"/>
      <c r="N28" s="7"/>
      <c r="O28" s="7"/>
      <c r="P28" s="7"/>
      <c r="Q28" s="7">
        <f t="shared" ref="Q28:Q32" si="22">N28+O28+P28</f>
        <v>0</v>
      </c>
      <c r="R28" s="7">
        <f t="shared" ref="R28:R32" si="23">0.8*M28+0.2*Q28</f>
        <v>0</v>
      </c>
      <c r="S28" s="7">
        <f t="shared" ref="S28:S32" si="24">INT((R28)*10+0.4)/10</f>
        <v>0</v>
      </c>
      <c r="T28" s="8">
        <f t="shared" ref="T28:T32" si="25">0.4*L28+0.6*S28</f>
        <v>0</v>
      </c>
      <c r="U28" s="8">
        <f t="shared" ref="U28:U32" si="26">INT((T28)*10+0.4)/10</f>
        <v>0</v>
      </c>
    </row>
    <row r="29" spans="1:21" ht="15" customHeight="1" x14ac:dyDescent="0.25">
      <c r="A29" s="6"/>
      <c r="B29" s="6">
        <v>8</v>
      </c>
      <c r="C29" s="9">
        <v>6814014909</v>
      </c>
      <c r="D29" s="9" t="s">
        <v>61</v>
      </c>
      <c r="E29" s="7">
        <v>6</v>
      </c>
      <c r="F29" s="7">
        <v>0.5</v>
      </c>
      <c r="G29" s="7">
        <v>0.5</v>
      </c>
      <c r="H29" s="7">
        <v>0.5</v>
      </c>
      <c r="I29" s="7">
        <v>0.5</v>
      </c>
      <c r="J29" s="7">
        <f t="shared" si="5"/>
        <v>2</v>
      </c>
      <c r="K29" s="7">
        <f t="shared" si="6"/>
        <v>8</v>
      </c>
      <c r="L29" s="7"/>
      <c r="M29" s="7"/>
      <c r="N29" s="7"/>
      <c r="O29" s="7"/>
      <c r="P29" s="7"/>
      <c r="Q29" s="7">
        <f t="shared" si="22"/>
        <v>0</v>
      </c>
      <c r="R29" s="7">
        <f t="shared" si="23"/>
        <v>0</v>
      </c>
      <c r="S29" s="7">
        <f t="shared" si="24"/>
        <v>0</v>
      </c>
      <c r="T29" s="8">
        <f t="shared" si="25"/>
        <v>0</v>
      </c>
      <c r="U29" s="8">
        <f t="shared" si="26"/>
        <v>0</v>
      </c>
    </row>
    <row r="30" spans="1:21" ht="15" customHeight="1" x14ac:dyDescent="0.25">
      <c r="A30" s="6"/>
      <c r="B30" s="6">
        <v>9</v>
      </c>
      <c r="C30" s="9">
        <v>6277285048</v>
      </c>
      <c r="D30" s="9" t="s">
        <v>77</v>
      </c>
      <c r="E30" s="7">
        <v>2</v>
      </c>
      <c r="F30" s="7"/>
      <c r="G30" s="7">
        <v>0.5</v>
      </c>
      <c r="H30" s="7">
        <v>0.5</v>
      </c>
      <c r="I30" s="7">
        <v>0.5</v>
      </c>
      <c r="J30" s="7">
        <f t="shared" si="5"/>
        <v>1.5</v>
      </c>
      <c r="K30" s="7">
        <f t="shared" si="6"/>
        <v>3.5</v>
      </c>
      <c r="L30" s="7"/>
      <c r="M30" s="7"/>
      <c r="N30" s="7"/>
      <c r="O30" s="7"/>
      <c r="P30" s="7"/>
      <c r="Q30" s="7"/>
      <c r="R30" s="7"/>
      <c r="S30" s="7"/>
      <c r="T30" s="8"/>
      <c r="U30" s="8"/>
    </row>
    <row r="31" spans="1:21" ht="15" customHeight="1" x14ac:dyDescent="0.25">
      <c r="A31" s="6"/>
      <c r="B31" s="6">
        <v>10</v>
      </c>
      <c r="C31" s="9">
        <v>6284257410</v>
      </c>
      <c r="D31" s="9" t="s">
        <v>62</v>
      </c>
      <c r="E31" s="7">
        <v>7</v>
      </c>
      <c r="F31" s="7">
        <v>0.5</v>
      </c>
      <c r="G31" s="7">
        <v>0.5</v>
      </c>
      <c r="H31" s="7">
        <v>0.5</v>
      </c>
      <c r="I31" s="7">
        <v>0.5</v>
      </c>
      <c r="J31" s="7">
        <f t="shared" si="5"/>
        <v>2</v>
      </c>
      <c r="K31" s="7">
        <f t="shared" si="6"/>
        <v>9</v>
      </c>
      <c r="L31" s="7"/>
      <c r="M31" s="7"/>
      <c r="N31" s="7"/>
      <c r="O31" s="7"/>
      <c r="P31" s="7"/>
      <c r="Q31" s="7">
        <f t="shared" si="22"/>
        <v>0</v>
      </c>
      <c r="R31" s="7">
        <f t="shared" si="23"/>
        <v>0</v>
      </c>
      <c r="S31" s="7">
        <f t="shared" si="24"/>
        <v>0</v>
      </c>
      <c r="T31" s="8">
        <f t="shared" si="25"/>
        <v>0</v>
      </c>
      <c r="U31" s="8">
        <f t="shared" si="26"/>
        <v>0</v>
      </c>
    </row>
    <row r="32" spans="1:21" ht="15" customHeight="1" x14ac:dyDescent="0.25">
      <c r="A32" s="6"/>
      <c r="B32" s="6">
        <v>11</v>
      </c>
      <c r="C32" s="9">
        <v>6661438298</v>
      </c>
      <c r="D32" s="9" t="s">
        <v>63</v>
      </c>
      <c r="E32" s="7">
        <v>5.5</v>
      </c>
      <c r="F32" s="7">
        <v>0.5</v>
      </c>
      <c r="G32" s="7"/>
      <c r="H32" s="7"/>
      <c r="I32" s="7"/>
      <c r="J32" s="7">
        <f t="shared" si="5"/>
        <v>0.5</v>
      </c>
      <c r="K32" s="7">
        <f t="shared" si="6"/>
        <v>6</v>
      </c>
      <c r="L32" s="7"/>
      <c r="M32" s="7"/>
      <c r="N32" s="7"/>
      <c r="O32" s="7"/>
      <c r="P32" s="7"/>
      <c r="Q32" s="7">
        <f t="shared" si="22"/>
        <v>0</v>
      </c>
      <c r="R32" s="7">
        <f t="shared" si="23"/>
        <v>0</v>
      </c>
      <c r="S32" s="7">
        <f t="shared" si="24"/>
        <v>0</v>
      </c>
      <c r="T32" s="8">
        <f t="shared" si="25"/>
        <v>0</v>
      </c>
      <c r="U32" s="8">
        <f t="shared" si="26"/>
        <v>0</v>
      </c>
    </row>
    <row r="33" spans="1:21" ht="15" customHeight="1" x14ac:dyDescent="0.25">
      <c r="A33" s="6"/>
      <c r="B33" s="6">
        <v>12</v>
      </c>
      <c r="C33" s="9">
        <v>6691462829</v>
      </c>
      <c r="D33" s="9" t="s">
        <v>64</v>
      </c>
      <c r="E33" s="7">
        <v>0.75</v>
      </c>
      <c r="F33" s="7"/>
      <c r="G33" s="7"/>
      <c r="H33" s="7"/>
      <c r="I33" s="7"/>
      <c r="J33" s="7">
        <f t="shared" si="5"/>
        <v>0</v>
      </c>
      <c r="K33" s="7">
        <f t="shared" si="6"/>
        <v>0.75</v>
      </c>
      <c r="L33" s="7"/>
      <c r="M33" s="7"/>
      <c r="N33" s="7"/>
      <c r="O33" s="7"/>
      <c r="P33" s="7"/>
      <c r="Q33" s="7">
        <f t="shared" ref="Q33:Q35" si="27">N33+O33+P33</f>
        <v>0</v>
      </c>
      <c r="R33" s="7">
        <f t="shared" ref="R33:R35" si="28">0.8*M33+0.2*Q33</f>
        <v>0</v>
      </c>
      <c r="S33" s="7">
        <f t="shared" ref="S33:S35" si="29">INT((R33)*10+0.4)/10</f>
        <v>0</v>
      </c>
      <c r="T33" s="8">
        <f t="shared" ref="T33:T35" si="30">0.4*L33+0.6*S33</f>
        <v>0</v>
      </c>
      <c r="U33" s="8">
        <f t="shared" ref="U33:U35" si="31">INT((T33)*10+0.4)/10</f>
        <v>0</v>
      </c>
    </row>
    <row r="34" spans="1:21" ht="15" customHeight="1" x14ac:dyDescent="0.25">
      <c r="A34" s="11"/>
      <c r="B34" s="11">
        <v>13</v>
      </c>
      <c r="C34" s="11">
        <v>6451303996</v>
      </c>
      <c r="D34" s="11" t="s">
        <v>65</v>
      </c>
      <c r="E34" s="13">
        <v>3.75</v>
      </c>
      <c r="F34" s="13">
        <v>0.5</v>
      </c>
      <c r="G34" s="13">
        <v>0.5</v>
      </c>
      <c r="H34" s="13">
        <v>0.5</v>
      </c>
      <c r="I34" s="13">
        <v>0.5</v>
      </c>
      <c r="J34" s="13">
        <f t="shared" si="5"/>
        <v>2</v>
      </c>
      <c r="K34" s="13">
        <f t="shared" si="6"/>
        <v>5.75</v>
      </c>
      <c r="L34" s="13"/>
      <c r="M34" s="13"/>
      <c r="N34" s="13"/>
      <c r="O34" s="13"/>
      <c r="P34" s="13"/>
      <c r="Q34" s="13">
        <f t="shared" si="27"/>
        <v>0</v>
      </c>
      <c r="R34" s="13">
        <f t="shared" si="28"/>
        <v>0</v>
      </c>
      <c r="S34" s="13">
        <f t="shared" si="29"/>
        <v>0</v>
      </c>
      <c r="T34" s="14">
        <f t="shared" si="30"/>
        <v>0</v>
      </c>
      <c r="U34" s="14">
        <f t="shared" si="31"/>
        <v>0</v>
      </c>
    </row>
    <row r="35" spans="1:21" ht="15" customHeight="1" x14ac:dyDescent="0.25">
      <c r="A35" s="11"/>
      <c r="B35" s="11">
        <v>14</v>
      </c>
      <c r="C35" s="12">
        <v>6821483580</v>
      </c>
      <c r="D35" s="12" t="s">
        <v>40</v>
      </c>
      <c r="E35" s="13">
        <v>3.75</v>
      </c>
      <c r="F35" s="13">
        <v>0.5</v>
      </c>
      <c r="G35" s="13">
        <v>0.5</v>
      </c>
      <c r="H35" s="13">
        <v>0.5</v>
      </c>
      <c r="I35" s="13">
        <v>0.5</v>
      </c>
      <c r="J35" s="13">
        <f t="shared" si="5"/>
        <v>2</v>
      </c>
      <c r="K35" s="13">
        <f t="shared" si="6"/>
        <v>5.75</v>
      </c>
      <c r="L35" s="13"/>
      <c r="M35" s="13"/>
      <c r="N35" s="13"/>
      <c r="O35" s="13"/>
      <c r="P35" s="13"/>
      <c r="Q35" s="13">
        <f t="shared" si="27"/>
        <v>0</v>
      </c>
      <c r="R35" s="13">
        <f t="shared" si="28"/>
        <v>0</v>
      </c>
      <c r="S35" s="13">
        <f t="shared" si="29"/>
        <v>0</v>
      </c>
      <c r="T35" s="8">
        <f t="shared" si="30"/>
        <v>0</v>
      </c>
      <c r="U35" s="8">
        <f t="shared" si="31"/>
        <v>0</v>
      </c>
    </row>
    <row r="37" spans="1:21" ht="15" customHeight="1" x14ac:dyDescent="0.2">
      <c r="C37" s="1" t="s">
        <v>67</v>
      </c>
      <c r="D37" s="1" t="s">
        <v>68</v>
      </c>
    </row>
    <row r="38" spans="1:21" ht="15" customHeight="1" x14ac:dyDescent="0.2">
      <c r="D38" s="1" t="s">
        <v>69</v>
      </c>
    </row>
  </sheetData>
  <autoFilter ref="A1:U34">
    <sortState ref="A2:R28">
      <sortCondition ref="D2:D28"/>
    </sortState>
  </autoFilter>
  <conditionalFormatting sqref="T14:U15 T17:U17 T19:U19 T22:U22 T25:U25 T27:U27 T31:U31 T34:U34 T2:U3 T5:U10 T12:U12">
    <cfRule type="cellIs" dxfId="9" priority="11" stopIfTrue="1" operator="greaterThanOrEqual">
      <formula>6</formula>
    </cfRule>
    <cfRule type="cellIs" dxfId="8" priority="12" stopIfTrue="1" operator="lessThan">
      <formula>6</formula>
    </cfRule>
  </conditionalFormatting>
  <conditionalFormatting sqref="T4:U4">
    <cfRule type="cellIs" dxfId="7" priority="7" stopIfTrue="1" operator="greaterThanOrEqual">
      <formula>6</formula>
    </cfRule>
    <cfRule type="cellIs" dxfId="6" priority="8" stopIfTrue="1" operator="lessThan">
      <formula>6</formula>
    </cfRule>
  </conditionalFormatting>
  <conditionalFormatting sqref="T11:U11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T13:U13 T16:U16 T18:U18 T20:U21 T23:U24 T26:U26 T28:U30 T32:U33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T35:U3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2015-04-18T02:49:07Z</dcterms:modified>
</cp:coreProperties>
</file>