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Cristiano\Desktop\UNIAN_2016\Alunos\B1_Anchieta\"/>
    </mc:Choice>
  </mc:AlternateContent>
  <bookViews>
    <workbookView xWindow="0" yWindow="45" windowWidth="15960" windowHeight="11760" tabRatio="705" activeTab="1"/>
  </bookViews>
  <sheets>
    <sheet name="4_sem" sheetId="33" r:id="rId1"/>
    <sheet name="5_sem" sheetId="17" r:id="rId2"/>
    <sheet name="Plan1" sheetId="35" r:id="rId3"/>
  </sheets>
  <definedNames>
    <definedName name="_xlnm._FilterDatabase" localSheetId="0" hidden="1">'4_sem'!$A$1:$S$17</definedName>
    <definedName name="_xlnm._FilterDatabase" localSheetId="1" hidden="1">'5_sem'!$A$1:$S$41</definedName>
  </definedNames>
  <calcPr calcId="152511"/>
</workbook>
</file>

<file path=xl/calcChain.xml><?xml version="1.0" encoding="utf-8"?>
<calcChain xmlns="http://schemas.openxmlformats.org/spreadsheetml/2006/main">
  <c r="Q3" i="33" l="1"/>
  <c r="Q4" i="33"/>
  <c r="Q5" i="33"/>
  <c r="Q6" i="33"/>
  <c r="Q7" i="33"/>
  <c r="Q8" i="33"/>
  <c r="Q9" i="33"/>
  <c r="Q2" i="33"/>
  <c r="Q3" i="17"/>
  <c r="Q4" i="17"/>
  <c r="Q5" i="17"/>
  <c r="Q6" i="17"/>
  <c r="Q7" i="17"/>
  <c r="Q8" i="17"/>
  <c r="Q9" i="17"/>
  <c r="Q10" i="17"/>
  <c r="Q11" i="17"/>
  <c r="Q12" i="17"/>
  <c r="Q13" i="17"/>
  <c r="Q14" i="17"/>
  <c r="Q15" i="17"/>
  <c r="Q16" i="17"/>
  <c r="Q17" i="17"/>
  <c r="Q18" i="17"/>
  <c r="Q20" i="17"/>
  <c r="Q21" i="17"/>
  <c r="Q22" i="17"/>
  <c r="Q23" i="17"/>
  <c r="Q24" i="17"/>
  <c r="Q25" i="17"/>
  <c r="Q19" i="17"/>
  <c r="Q27" i="17"/>
  <c r="Q28" i="17"/>
  <c r="Q29" i="17"/>
  <c r="Q30" i="17"/>
  <c r="Q31" i="17"/>
  <c r="Q32" i="17"/>
  <c r="Q33" i="17"/>
  <c r="Q34" i="17"/>
  <c r="Q35" i="17"/>
  <c r="Q36" i="17"/>
  <c r="Q37" i="17"/>
  <c r="Q2" i="17"/>
  <c r="S6" i="33" l="1"/>
  <c r="R3" i="33"/>
  <c r="S3" i="33" s="1"/>
  <c r="R4" i="33"/>
  <c r="S4" i="33" s="1"/>
  <c r="R5" i="33"/>
  <c r="S5" i="33" s="1"/>
  <c r="R6" i="33"/>
  <c r="R7" i="33"/>
  <c r="S7" i="33" s="1"/>
  <c r="R8" i="33"/>
  <c r="S8" i="33" s="1"/>
  <c r="R9" i="33"/>
  <c r="S9" i="33" s="1"/>
  <c r="R10" i="33"/>
  <c r="R11" i="33"/>
  <c r="R12" i="33"/>
  <c r="R13" i="33"/>
  <c r="R14" i="33"/>
  <c r="R2" i="33"/>
  <c r="S2" i="33" s="1"/>
  <c r="R13" i="17"/>
  <c r="R14" i="17"/>
  <c r="R16" i="17"/>
  <c r="H3" i="17" l="1"/>
  <c r="H4" i="17"/>
  <c r="I4" i="17" s="1"/>
  <c r="H5" i="17"/>
  <c r="I5" i="17" s="1"/>
  <c r="H6" i="17"/>
  <c r="I6" i="17" s="1"/>
  <c r="H7" i="17"/>
  <c r="I7" i="17" s="1"/>
  <c r="H8" i="17"/>
  <c r="I8" i="17" s="1"/>
  <c r="H9" i="17"/>
  <c r="I9" i="17" s="1"/>
  <c r="H10" i="17"/>
  <c r="I10" i="17" s="1"/>
  <c r="H11" i="17"/>
  <c r="H12" i="17"/>
  <c r="I12" i="17" s="1"/>
  <c r="H13" i="17"/>
  <c r="I13" i="17" s="1"/>
  <c r="S13" i="17" s="1"/>
  <c r="H14" i="17"/>
  <c r="I14" i="17" s="1"/>
  <c r="S14" i="17" s="1"/>
  <c r="H15" i="17"/>
  <c r="I15" i="17" s="1"/>
  <c r="H16" i="17"/>
  <c r="H17" i="17"/>
  <c r="H18" i="17"/>
  <c r="H20" i="17"/>
  <c r="H21" i="17"/>
  <c r="H22" i="17"/>
  <c r="H23" i="17"/>
  <c r="I23" i="17" s="1"/>
  <c r="H24" i="17"/>
  <c r="H25" i="17"/>
  <c r="H19" i="17"/>
  <c r="I19" i="17" s="1"/>
  <c r="H27" i="17"/>
  <c r="H28" i="17"/>
  <c r="H29" i="17"/>
  <c r="H30" i="17"/>
  <c r="H31" i="17"/>
  <c r="H32" i="17"/>
  <c r="H2" i="17"/>
  <c r="H3" i="33"/>
  <c r="I3" i="33" s="1"/>
  <c r="H4" i="33"/>
  <c r="H5" i="33"/>
  <c r="I5" i="33" s="1"/>
  <c r="H6" i="33"/>
  <c r="I6" i="33" s="1"/>
  <c r="H7" i="33"/>
  <c r="H8" i="33"/>
  <c r="H9" i="33"/>
  <c r="H2" i="33"/>
  <c r="I2" i="33" s="1"/>
  <c r="E10" i="33" l="1"/>
  <c r="E27" i="17"/>
  <c r="I11" i="17" l="1"/>
  <c r="I16" i="17"/>
  <c r="S16" i="17" s="1"/>
  <c r="I17" i="17"/>
  <c r="I18" i="17"/>
  <c r="I20" i="17"/>
  <c r="I21" i="17"/>
  <c r="I22" i="17"/>
  <c r="H33" i="17"/>
  <c r="H34" i="17"/>
  <c r="H35" i="17"/>
  <c r="H36" i="17"/>
  <c r="H37" i="17"/>
  <c r="I3" i="17" l="1"/>
  <c r="I24" i="17"/>
  <c r="I25" i="17"/>
  <c r="I27" i="17"/>
  <c r="I28" i="17"/>
  <c r="I29" i="17"/>
  <c r="I30" i="17"/>
  <c r="I31" i="17"/>
  <c r="I32" i="17"/>
  <c r="I33" i="17"/>
  <c r="I34" i="17"/>
  <c r="I35" i="17"/>
  <c r="I36" i="17"/>
  <c r="I37" i="17"/>
  <c r="I2" i="17"/>
  <c r="I4" i="33"/>
  <c r="I7" i="33"/>
  <c r="I8" i="33"/>
  <c r="I9" i="33"/>
  <c r="I10" i="33"/>
  <c r="I11" i="33"/>
  <c r="I12" i="33"/>
  <c r="I13" i="33"/>
  <c r="I14" i="33"/>
  <c r="I15" i="33"/>
  <c r="I16" i="33"/>
  <c r="I17" i="33"/>
  <c r="I38" i="17" l="1"/>
  <c r="I40" i="17"/>
  <c r="I41" i="17"/>
  <c r="I39" i="17"/>
  <c r="Q41" i="17"/>
  <c r="R41" i="17" s="1"/>
  <c r="R36" i="17"/>
  <c r="S36" i="17" s="1"/>
  <c r="R37" i="17"/>
  <c r="S37" i="17" s="1"/>
  <c r="Q38" i="17"/>
  <c r="R38" i="17" s="1"/>
  <c r="Q39" i="17"/>
  <c r="R39" i="17" s="1"/>
  <c r="Q40" i="17"/>
  <c r="R40" i="17" s="1"/>
  <c r="R31" i="17"/>
  <c r="S31" i="17" s="1"/>
  <c r="R32" i="17"/>
  <c r="S32" i="17" s="1"/>
  <c r="R33" i="17"/>
  <c r="S33" i="17" s="1"/>
  <c r="R34" i="17"/>
  <c r="S34" i="17" s="1"/>
  <c r="R35" i="17"/>
  <c r="S35" i="17" s="1"/>
  <c r="R18" i="17"/>
  <c r="S18" i="17" s="1"/>
  <c r="R19" i="17"/>
  <c r="S19" i="17" s="1"/>
  <c r="R20" i="17"/>
  <c r="S20" i="17" s="1"/>
  <c r="R21" i="17"/>
  <c r="S21" i="17" s="1"/>
  <c r="R22" i="17"/>
  <c r="S22" i="17" s="1"/>
  <c r="R23" i="17"/>
  <c r="S23" i="17" s="1"/>
  <c r="R24" i="17"/>
  <c r="S24" i="17" s="1"/>
  <c r="R25" i="17"/>
  <c r="S25" i="17" s="1"/>
  <c r="R27" i="17"/>
  <c r="S27" i="17" s="1"/>
  <c r="R28" i="17"/>
  <c r="S28" i="17" s="1"/>
  <c r="R29" i="17"/>
  <c r="S29" i="17" s="1"/>
  <c r="R30" i="17"/>
  <c r="S30" i="17" s="1"/>
  <c r="S38" i="17" l="1"/>
  <c r="S39" i="17"/>
  <c r="S41" i="17"/>
  <c r="S40" i="17"/>
  <c r="R2" i="17"/>
  <c r="S2" i="17" s="1"/>
  <c r="R3" i="17"/>
  <c r="S3" i="17" s="1"/>
  <c r="R4" i="17"/>
  <c r="S4" i="17" s="1"/>
  <c r="R5" i="17"/>
  <c r="S5" i="17" s="1"/>
  <c r="R6" i="17"/>
  <c r="S6" i="17" s="1"/>
  <c r="R7" i="17"/>
  <c r="S7" i="17" s="1"/>
  <c r="R8" i="17"/>
  <c r="S8" i="17" s="1"/>
  <c r="R9" i="17"/>
  <c r="S9" i="17" s="1"/>
  <c r="R10" i="17"/>
  <c r="S10" i="17" s="1"/>
  <c r="R11" i="17"/>
  <c r="S11" i="17" s="1"/>
  <c r="R12" i="17"/>
  <c r="S12" i="17" s="1"/>
  <c r="R15" i="17"/>
  <c r="S15" i="17" s="1"/>
  <c r="R17" i="17"/>
  <c r="S17" i="17" s="1"/>
  <c r="Q15" i="33"/>
  <c r="R15" i="33" s="1"/>
  <c r="Q16" i="33"/>
  <c r="R16" i="33" s="1"/>
  <c r="Q17" i="33"/>
  <c r="R17" i="33" s="1"/>
  <c r="S16" i="33" l="1"/>
  <c r="S14" i="33"/>
  <c r="S15" i="33"/>
  <c r="S11" i="33"/>
  <c r="S17" i="33"/>
  <c r="S12" i="33"/>
  <c r="S13" i="33"/>
  <c r="S10" i="33" l="1"/>
</calcChain>
</file>

<file path=xl/sharedStrings.xml><?xml version="1.0" encoding="utf-8"?>
<sst xmlns="http://schemas.openxmlformats.org/spreadsheetml/2006/main" count="78" uniqueCount="57">
  <si>
    <t>nord</t>
  </si>
  <si>
    <t>Nome</t>
  </si>
  <si>
    <t>Prova</t>
  </si>
  <si>
    <t>Média</t>
  </si>
  <si>
    <t>Média final</t>
  </si>
  <si>
    <t>Prova 2B</t>
  </si>
  <si>
    <t>Média B2</t>
  </si>
  <si>
    <t>Grupo</t>
  </si>
  <si>
    <t>Média B1</t>
  </si>
  <si>
    <t>ATIV tot</t>
  </si>
  <si>
    <t>ATPS</t>
  </si>
  <si>
    <t>RA</t>
  </si>
  <si>
    <t>Legenda:</t>
  </si>
  <si>
    <t>A- Ausente</t>
  </si>
  <si>
    <t>NE- Não Entregou</t>
  </si>
  <si>
    <t>Adriel Prates Pinto</t>
  </si>
  <si>
    <t>Cesar da silva juvenal</t>
  </si>
  <si>
    <t>FERNANDO DONATO</t>
  </si>
  <si>
    <t>Fernando Quirino dos Santos</t>
  </si>
  <si>
    <t>Gabriel de Lima Jordão</t>
  </si>
  <si>
    <t>Luciano Rogério Servulo</t>
  </si>
  <si>
    <t>rodrigo da nobrega araujo</t>
  </si>
  <si>
    <t>WESLEY JOSE DE ALMEIDA SANTOS</t>
  </si>
  <si>
    <t>Lab1</t>
  </si>
  <si>
    <t>Alessandro Luiz Benedito</t>
  </si>
  <si>
    <t>DANIEL COELHO MOLINARI</t>
  </si>
  <si>
    <t>DEVISON NASCIMENTO SANTOS</t>
  </si>
  <si>
    <t>Douglas roberto de souza</t>
  </si>
  <si>
    <t>Douglas Torres de Oliveira</t>
  </si>
  <si>
    <t>Ernandes Pereira dos Santos</t>
  </si>
  <si>
    <t>Ewerton da Costa Silva</t>
  </si>
  <si>
    <t>FELIPE TORRES MACEDO</t>
  </si>
  <si>
    <t>geison rodrigues da silva</t>
  </si>
  <si>
    <t>Gusthavo Henrique Paglia Barbosa</t>
  </si>
  <si>
    <t>JOSE MARCOS DA SILVA MACIEL</t>
  </si>
  <si>
    <t>Kleber Rodrigues da Silva</t>
  </si>
  <si>
    <t>MARCELO LUIZ BARBOSA</t>
  </si>
  <si>
    <t>Marcos Vinicius Santos Neves</t>
  </si>
  <si>
    <t>Max Marinho da Silva</t>
  </si>
  <si>
    <t>Michel Araujo Gomes</t>
  </si>
  <si>
    <t>REGINALDO ALMEIDA DE MELO</t>
  </si>
  <si>
    <t>sosthenes jacinto e silva</t>
  </si>
  <si>
    <t>Tiago Aparecido Souza Viana</t>
  </si>
  <si>
    <t>VILIAN FARIAS FEITOSA</t>
  </si>
  <si>
    <t>Lista 1</t>
  </si>
  <si>
    <t>Jose Wellington da Silva</t>
  </si>
  <si>
    <t>Alex Felix dos Santos</t>
  </si>
  <si>
    <t>Vinicius Oliveira Marques</t>
  </si>
  <si>
    <t>Josimar Valente Almeida</t>
  </si>
  <si>
    <t>MEDIA</t>
  </si>
  <si>
    <t>Projeto</t>
  </si>
  <si>
    <t>Relatório</t>
  </si>
  <si>
    <t>Atividades 1</t>
  </si>
  <si>
    <t>Atividade 2</t>
  </si>
  <si>
    <t>Atividade 1</t>
  </si>
  <si>
    <t>Lista 2</t>
  </si>
  <si>
    <t>Lista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</si>
</sst>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5" x14ac:knownFonts="1">
    <font>
      <sz val="12"/>
      <color indexed="8"/>
      <name val="Verdana"/>
    </font>
    <font>
      <sz val="11"/>
      <name val="Calibri"/>
      <family val="2"/>
    </font>
    <font>
      <sz val="8"/>
      <name val="Calibri"/>
      <family val="2"/>
    </font>
    <font>
      <sz val="12"/>
      <name val="Verdana"/>
      <family val="2"/>
    </font>
    <font>
      <sz val="8"/>
      <color rgb="FF000000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30">
    <xf numFmtId="0" fontId="0" fillId="0" borderId="0" xfId="0" applyFont="1" applyAlignment="1">
      <alignment vertical="top" wrapText="1"/>
    </xf>
    <xf numFmtId="0" fontId="3" fillId="0" borderId="0" xfId="0" applyNumberFormat="1" applyFont="1" applyFill="1" applyAlignment="1">
      <alignment vertical="top" wrapText="1"/>
    </xf>
    <xf numFmtId="0" fontId="3" fillId="0" borderId="0" xfId="0" applyFont="1" applyFill="1" applyAlignment="1">
      <alignment vertical="top" wrapText="1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/>
    <xf numFmtId="4" fontId="1" fillId="0" borderId="1" xfId="0" applyNumberFormat="1" applyFont="1" applyFill="1" applyBorder="1" applyAlignment="1">
      <alignment horizontal="center"/>
    </xf>
    <xf numFmtId="164" fontId="1" fillId="0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vertical="top" wrapText="1"/>
    </xf>
    <xf numFmtId="0" fontId="3" fillId="2" borderId="1" xfId="0" applyNumberFormat="1" applyFont="1" applyFill="1" applyBorder="1" applyAlignment="1">
      <alignment vertical="top" wrapText="1"/>
    </xf>
    <xf numFmtId="0" fontId="1" fillId="2" borderId="1" xfId="0" applyNumberFormat="1" applyFont="1" applyFill="1" applyBorder="1" applyAlignment="1"/>
    <xf numFmtId="0" fontId="4" fillId="2" borderId="1" xfId="0" applyFont="1" applyFill="1" applyBorder="1" applyAlignment="1">
      <alignment vertical="top" wrapText="1"/>
    </xf>
    <xf numFmtId="4" fontId="1" fillId="2" borderId="1" xfId="0" applyNumberFormat="1" applyFont="1" applyFill="1" applyBorder="1" applyAlignment="1"/>
    <xf numFmtId="4" fontId="1" fillId="2" borderId="1" xfId="0" applyNumberFormat="1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4" fontId="1" fillId="0" borderId="2" xfId="0" applyNumberFormat="1" applyFont="1" applyFill="1" applyBorder="1" applyAlignment="1">
      <alignment horizontal="center"/>
    </xf>
    <xf numFmtId="4" fontId="1" fillId="2" borderId="2" xfId="0" applyNumberFormat="1" applyFont="1" applyFill="1" applyBorder="1" applyAlignment="1">
      <alignment horizontal="center"/>
    </xf>
    <xf numFmtId="0" fontId="1" fillId="3" borderId="1" xfId="0" applyNumberFormat="1" applyFont="1" applyFill="1" applyBorder="1" applyAlignment="1"/>
    <xf numFmtId="0" fontId="4" fillId="3" borderId="1" xfId="0" applyFont="1" applyFill="1" applyBorder="1" applyAlignment="1">
      <alignment vertical="top" wrapText="1"/>
    </xf>
    <xf numFmtId="4" fontId="1" fillId="3" borderId="1" xfId="0" applyNumberFormat="1" applyFont="1" applyFill="1" applyBorder="1" applyAlignment="1">
      <alignment horizontal="center"/>
    </xf>
    <xf numFmtId="0" fontId="3" fillId="3" borderId="0" xfId="0" applyNumberFormat="1" applyFont="1" applyFill="1" applyAlignment="1">
      <alignment vertical="top" wrapText="1"/>
    </xf>
    <xf numFmtId="0" fontId="3" fillId="3" borderId="0" xfId="0" applyFont="1" applyFill="1" applyAlignment="1">
      <alignment vertical="top" wrapText="1"/>
    </xf>
    <xf numFmtId="0" fontId="1" fillId="4" borderId="1" xfId="0" applyNumberFormat="1" applyFont="1" applyFill="1" applyBorder="1" applyAlignment="1">
      <alignment horizontal="center" vertical="center"/>
    </xf>
    <xf numFmtId="4" fontId="1" fillId="4" borderId="1" xfId="0" applyNumberFormat="1" applyFont="1" applyFill="1" applyBorder="1" applyAlignment="1">
      <alignment horizontal="center"/>
    </xf>
    <xf numFmtId="0" fontId="3" fillId="4" borderId="0" xfId="0" applyNumberFormat="1" applyFont="1" applyFill="1" applyAlignment="1">
      <alignment vertical="top" wrapText="1"/>
    </xf>
    <xf numFmtId="4" fontId="1" fillId="4" borderId="1" xfId="0" applyNumberFormat="1" applyFont="1" applyFill="1" applyBorder="1" applyAlignment="1"/>
    <xf numFmtId="4" fontId="1" fillId="4" borderId="2" xfId="0" applyNumberFormat="1" applyFont="1" applyFill="1" applyBorder="1" applyAlignment="1">
      <alignment horizontal="center"/>
    </xf>
    <xf numFmtId="4" fontId="1" fillId="3" borderId="1" xfId="0" quotePrefix="1" applyNumberFormat="1" applyFont="1" applyFill="1" applyBorder="1" applyAlignment="1">
      <alignment horizontal="center"/>
    </xf>
    <xf numFmtId="164" fontId="1" fillId="3" borderId="1" xfId="0" applyNumberFormat="1" applyFont="1" applyFill="1" applyBorder="1" applyAlignment="1">
      <alignment horizontal="center"/>
    </xf>
  </cellXfs>
  <cellStyles count="1">
    <cellStyle name="Normal" xfId="0" builtinId="0"/>
  </cellStyles>
  <dxfs count="4">
    <dxf>
      <font>
        <color rgb="FF006100"/>
      </font>
      <fill>
        <patternFill patternType="solid">
          <fgColor indexed="25"/>
          <bgColor theme="7" tint="0.79998168889431442"/>
        </patternFill>
      </fill>
    </dxf>
    <dxf>
      <fill>
        <patternFill patternType="solid">
          <fgColor indexed="25"/>
          <bgColor theme="4" tint="0.79998168889431442"/>
        </patternFill>
      </fill>
    </dxf>
    <dxf>
      <font>
        <color rgb="FF006100"/>
      </font>
      <fill>
        <patternFill patternType="solid">
          <fgColor indexed="25"/>
          <bgColor theme="7" tint="0.79998168889431442"/>
        </patternFill>
      </fill>
    </dxf>
    <dxf>
      <fill>
        <patternFill patternType="solid">
          <fgColor indexed="25"/>
          <bgColor theme="4" tint="0.79998168889431442"/>
        </patternFill>
      </fill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5A5A5"/>
      <rgbColor rgb="FF3F3F3F"/>
      <rgbColor rgb="FFEEECE1"/>
      <rgbColor rgb="FFFFC000"/>
      <rgbColor rgb="FFFFFF00"/>
      <rgbColor rgb="FFB8CCE4"/>
      <rgbColor rgb="FFDBE5F1"/>
      <rgbColor rgb="FFFDE9D9"/>
      <rgbColor rgb="FF92CDDC"/>
      <rgbColor rgb="FFD6E3BC"/>
      <rgbColor rgb="FFC2D69B"/>
      <rgbColor rgb="FF00B050"/>
      <rgbColor rgb="FFAAAAAA"/>
      <rgbColor rgb="FFDAEEF3"/>
      <rgbColor rgb="FFFABF8F"/>
      <rgbColor rgb="00000000"/>
      <rgbColor rgb="FF00B0F0"/>
      <rgbColor rgb="FFFF0000"/>
      <rgbColor rgb="FF006100"/>
      <rgbColor rgb="FF748C42"/>
      <rgbColor rgb="FFDAEAF4"/>
      <rgbColor rgb="FFFCF5D5"/>
      <rgbColor rgb="FFE1F2D7"/>
      <rgbColor rgb="FFD8D8D8"/>
      <rgbColor rgb="FF92D05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xmlns:r="http://schemas.openxmlformats.org/officeDocument/2006/relationships" r:embed="rId1"/>
          <a:srcRect/>
          <a:tile tx="0" ty="0" sx="100000" sy="100000" flip="none" algn="tl"/>
        </a:blipFill>
        <a:ln w="12700" cap="flat">
          <a:noFill/>
          <a:miter lim="400000"/>
        </a:ln>
        <a:effectLst>
          <a:outerShdw blurRad="38100" dist="25400" dir="5400000" rotWithShape="0">
            <a:srgbClr val="000000">
              <a:alpha val="50000"/>
            </a:srgbClr>
          </a:outerShdw>
        </a:effectLst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>
              <a:outerShdw blurRad="25400" dist="23998" dir="2700000" rotWithShape="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T21"/>
  <sheetViews>
    <sheetView showGridLines="0" workbookViewId="0">
      <pane xSplit="4" ySplit="1" topLeftCell="H2" activePane="bottomRight" state="frozen"/>
      <selection pane="topRight" activeCell="F1" sqref="F1"/>
      <selection pane="bottomLeft" activeCell="A2" sqref="A2"/>
      <selection pane="bottomRight" activeCell="J4" sqref="J4"/>
    </sheetView>
  </sheetViews>
  <sheetFormatPr defaultColWidth="6.59765625" defaultRowHeight="15" customHeight="1" x14ac:dyDescent="0.2"/>
  <cols>
    <col min="1" max="1" width="5.8984375" style="1" customWidth="1"/>
    <col min="2" max="2" width="4.59765625" style="1" customWidth="1"/>
    <col min="3" max="3" width="8.19921875" style="1" customWidth="1"/>
    <col min="4" max="4" width="23.69921875" style="1" customWidth="1"/>
    <col min="5" max="5" width="6.296875" style="25" customWidth="1"/>
    <col min="6" max="7" width="6.296875" style="1" customWidth="1"/>
    <col min="8" max="8" width="7" style="1" customWidth="1"/>
    <col min="9" max="9" width="7.09765625" style="25" customWidth="1"/>
    <col min="10" max="12" width="6.59765625" style="1" customWidth="1"/>
    <col min="13" max="13" width="7.69921875" style="1" customWidth="1"/>
    <col min="14" max="16" width="8" style="1" customWidth="1"/>
    <col min="17" max="254" width="6.59765625" style="1" customWidth="1"/>
    <col min="255" max="16384" width="6.59765625" style="2"/>
  </cols>
  <sheetData>
    <row r="1" spans="1:19" ht="33.75" customHeight="1" x14ac:dyDescent="0.2">
      <c r="A1" s="3" t="s">
        <v>7</v>
      </c>
      <c r="B1" s="3" t="s">
        <v>0</v>
      </c>
      <c r="C1" s="3" t="s">
        <v>11</v>
      </c>
      <c r="D1" s="3" t="s">
        <v>1</v>
      </c>
      <c r="E1" s="23" t="s">
        <v>2</v>
      </c>
      <c r="F1" s="3" t="s">
        <v>44</v>
      </c>
      <c r="G1" s="3" t="s">
        <v>23</v>
      </c>
      <c r="H1" s="3" t="s">
        <v>10</v>
      </c>
      <c r="I1" s="23" t="s">
        <v>3</v>
      </c>
      <c r="J1" s="3" t="s">
        <v>5</v>
      </c>
      <c r="K1" s="3" t="s">
        <v>50</v>
      </c>
      <c r="L1" s="3" t="s">
        <v>51</v>
      </c>
      <c r="M1" s="5" t="s">
        <v>54</v>
      </c>
      <c r="N1" s="5" t="s">
        <v>53</v>
      </c>
      <c r="O1" s="5" t="s">
        <v>55</v>
      </c>
      <c r="P1" s="5" t="s">
        <v>56</v>
      </c>
      <c r="Q1" s="4" t="s">
        <v>9</v>
      </c>
      <c r="R1" s="3" t="s">
        <v>6</v>
      </c>
      <c r="S1" s="5" t="s">
        <v>4</v>
      </c>
    </row>
    <row r="2" spans="1:19" ht="15" customHeight="1" x14ac:dyDescent="0.25">
      <c r="A2" s="6"/>
      <c r="B2" s="6">
        <v>1</v>
      </c>
      <c r="C2" s="9">
        <v>1299103035</v>
      </c>
      <c r="D2" s="9" t="s">
        <v>15</v>
      </c>
      <c r="E2" s="24">
        <v>7.5</v>
      </c>
      <c r="F2" s="16">
        <v>1</v>
      </c>
      <c r="G2" s="27">
        <v>1</v>
      </c>
      <c r="H2" s="7">
        <f>F2+G2</f>
        <v>2</v>
      </c>
      <c r="I2" s="24">
        <f t="shared" ref="I2:I9" si="0">E2+H2</f>
        <v>9.5</v>
      </c>
      <c r="J2" s="7">
        <v>5</v>
      </c>
      <c r="K2" s="7">
        <v>2</v>
      </c>
      <c r="L2" s="7">
        <v>1</v>
      </c>
      <c r="M2" s="7">
        <v>0.25</v>
      </c>
      <c r="N2" s="7">
        <v>0.25</v>
      </c>
      <c r="O2" s="7">
        <v>0.25</v>
      </c>
      <c r="P2" s="7">
        <v>0.25</v>
      </c>
      <c r="Q2" s="7">
        <f>SUM(L2:P2)</f>
        <v>2</v>
      </c>
      <c r="R2" s="7">
        <f>J2+Q2</f>
        <v>7</v>
      </c>
      <c r="S2" s="8">
        <f>0.4*I2+0.6*R2</f>
        <v>8</v>
      </c>
    </row>
    <row r="3" spans="1:19" ht="15" customHeight="1" x14ac:dyDescent="0.25">
      <c r="A3" s="6"/>
      <c r="B3" s="6">
        <v>2</v>
      </c>
      <c r="C3" s="9">
        <v>1299108725</v>
      </c>
      <c r="D3" s="9" t="s">
        <v>46</v>
      </c>
      <c r="E3" s="24">
        <v>4.25</v>
      </c>
      <c r="F3" s="16">
        <v>1</v>
      </c>
      <c r="G3" s="27">
        <v>1</v>
      </c>
      <c r="H3" s="7">
        <f t="shared" ref="H3:H9" si="1">F3+G3</f>
        <v>2</v>
      </c>
      <c r="I3" s="24">
        <f t="shared" si="0"/>
        <v>6.25</v>
      </c>
      <c r="J3" s="7">
        <v>3.85</v>
      </c>
      <c r="K3" s="7">
        <v>2</v>
      </c>
      <c r="L3" s="7">
        <v>1</v>
      </c>
      <c r="M3" s="7">
        <v>0.25</v>
      </c>
      <c r="N3" s="7">
        <v>0.25</v>
      </c>
      <c r="O3" s="7">
        <v>0.25</v>
      </c>
      <c r="P3" s="7">
        <v>0.25</v>
      </c>
      <c r="Q3" s="7">
        <f t="shared" ref="Q3:Q9" si="2">SUM(L3:P3)</f>
        <v>2</v>
      </c>
      <c r="R3" s="7">
        <f t="shared" ref="R3:R14" si="3">J3+Q3</f>
        <v>5.85</v>
      </c>
      <c r="S3" s="8">
        <f t="shared" ref="S3:S9" si="4">0.4*I3+0.6*R3</f>
        <v>6.01</v>
      </c>
    </row>
    <row r="4" spans="1:19" ht="15" customHeight="1" x14ac:dyDescent="0.25">
      <c r="A4" s="6"/>
      <c r="B4" s="6">
        <v>3</v>
      </c>
      <c r="C4" s="9">
        <v>8821381943</v>
      </c>
      <c r="D4" s="9" t="s">
        <v>16</v>
      </c>
      <c r="E4" s="24">
        <v>7.75</v>
      </c>
      <c r="F4" s="16">
        <v>1</v>
      </c>
      <c r="G4" s="27">
        <v>1</v>
      </c>
      <c r="H4" s="7">
        <f t="shared" si="1"/>
        <v>2</v>
      </c>
      <c r="I4" s="24">
        <f t="shared" si="0"/>
        <v>9.75</v>
      </c>
      <c r="J4" s="7">
        <v>6</v>
      </c>
      <c r="K4" s="7">
        <v>2</v>
      </c>
      <c r="L4" s="7">
        <v>1</v>
      </c>
      <c r="M4" s="7">
        <v>0.25</v>
      </c>
      <c r="N4" s="7">
        <v>0.25</v>
      </c>
      <c r="O4" s="7">
        <v>0.25</v>
      </c>
      <c r="P4" s="7">
        <v>0.25</v>
      </c>
      <c r="Q4" s="7">
        <f t="shared" si="2"/>
        <v>2</v>
      </c>
      <c r="R4" s="7">
        <f t="shared" si="3"/>
        <v>8</v>
      </c>
      <c r="S4" s="8">
        <f t="shared" si="4"/>
        <v>8.6999999999999993</v>
      </c>
    </row>
    <row r="5" spans="1:19" ht="15" customHeight="1" x14ac:dyDescent="0.25">
      <c r="A5" s="6"/>
      <c r="B5" s="6">
        <v>4</v>
      </c>
      <c r="C5" s="9">
        <v>1299103327</v>
      </c>
      <c r="D5" s="9" t="s">
        <v>17</v>
      </c>
      <c r="E5" s="24">
        <v>3.75</v>
      </c>
      <c r="F5" s="16">
        <v>1</v>
      </c>
      <c r="G5" s="27">
        <v>1</v>
      </c>
      <c r="H5" s="7">
        <f t="shared" si="1"/>
        <v>2</v>
      </c>
      <c r="I5" s="24">
        <f t="shared" si="0"/>
        <v>5.75</v>
      </c>
      <c r="J5" s="7">
        <v>7</v>
      </c>
      <c r="K5" s="7">
        <v>2</v>
      </c>
      <c r="L5" s="7">
        <v>1</v>
      </c>
      <c r="M5" s="7">
        <v>0.25</v>
      </c>
      <c r="N5" s="7">
        <v>0.25</v>
      </c>
      <c r="O5" s="7">
        <v>0.25</v>
      </c>
      <c r="P5" s="7">
        <v>0.25</v>
      </c>
      <c r="Q5" s="7">
        <f t="shared" si="2"/>
        <v>2</v>
      </c>
      <c r="R5" s="7">
        <f t="shared" si="3"/>
        <v>9</v>
      </c>
      <c r="S5" s="8">
        <f t="shared" si="4"/>
        <v>7.6999999999999993</v>
      </c>
    </row>
    <row r="6" spans="1:19" ht="15" customHeight="1" x14ac:dyDescent="0.25">
      <c r="A6" s="6"/>
      <c r="B6" s="6">
        <v>5</v>
      </c>
      <c r="C6" s="9">
        <v>8870328338</v>
      </c>
      <c r="D6" s="9" t="s">
        <v>18</v>
      </c>
      <c r="E6" s="24">
        <v>7</v>
      </c>
      <c r="F6" s="16">
        <v>1</v>
      </c>
      <c r="G6" s="27">
        <v>1</v>
      </c>
      <c r="H6" s="7">
        <f t="shared" si="1"/>
        <v>2</v>
      </c>
      <c r="I6" s="24">
        <f t="shared" si="0"/>
        <v>9</v>
      </c>
      <c r="J6" s="7">
        <v>7</v>
      </c>
      <c r="K6" s="7">
        <v>2</v>
      </c>
      <c r="L6" s="7">
        <v>1</v>
      </c>
      <c r="M6" s="7">
        <v>0.25</v>
      </c>
      <c r="N6" s="7">
        <v>0.25</v>
      </c>
      <c r="O6" s="7">
        <v>0.25</v>
      </c>
      <c r="P6" s="7">
        <v>0.25</v>
      </c>
      <c r="Q6" s="7">
        <f t="shared" si="2"/>
        <v>2</v>
      </c>
      <c r="R6" s="7">
        <f t="shared" si="3"/>
        <v>9</v>
      </c>
      <c r="S6" s="8">
        <f t="shared" si="4"/>
        <v>9</v>
      </c>
    </row>
    <row r="7" spans="1:19" ht="15" customHeight="1" x14ac:dyDescent="0.25">
      <c r="A7" s="6"/>
      <c r="B7" s="6">
        <v>6</v>
      </c>
      <c r="C7" s="9">
        <v>8831403524</v>
      </c>
      <c r="D7" s="9" t="s">
        <v>19</v>
      </c>
      <c r="E7" s="24">
        <v>8</v>
      </c>
      <c r="F7" s="16">
        <v>1</v>
      </c>
      <c r="G7" s="27">
        <v>1</v>
      </c>
      <c r="H7" s="7">
        <f t="shared" si="1"/>
        <v>2</v>
      </c>
      <c r="I7" s="24">
        <f t="shared" si="0"/>
        <v>10</v>
      </c>
      <c r="J7" s="7">
        <v>7</v>
      </c>
      <c r="K7" s="7">
        <v>0.25</v>
      </c>
      <c r="L7" s="7">
        <v>1</v>
      </c>
      <c r="M7" s="7"/>
      <c r="N7" s="7"/>
      <c r="O7" s="7">
        <v>0.25</v>
      </c>
      <c r="P7" s="7"/>
      <c r="Q7" s="7">
        <f t="shared" si="2"/>
        <v>1.25</v>
      </c>
      <c r="R7" s="7">
        <f t="shared" si="3"/>
        <v>8.25</v>
      </c>
      <c r="S7" s="8">
        <f t="shared" si="4"/>
        <v>8.9499999999999993</v>
      </c>
    </row>
    <row r="8" spans="1:19" ht="15" customHeight="1" x14ac:dyDescent="0.25">
      <c r="A8" s="6"/>
      <c r="B8" s="6">
        <v>7</v>
      </c>
      <c r="C8" s="9">
        <v>9893549187</v>
      </c>
      <c r="D8" s="9" t="s">
        <v>21</v>
      </c>
      <c r="E8" s="24">
        <v>4.25</v>
      </c>
      <c r="F8" s="16">
        <v>1</v>
      </c>
      <c r="G8" s="27">
        <v>1</v>
      </c>
      <c r="H8" s="7">
        <f t="shared" si="1"/>
        <v>2</v>
      </c>
      <c r="I8" s="24">
        <f t="shared" si="0"/>
        <v>6.25</v>
      </c>
      <c r="J8" s="7">
        <v>6</v>
      </c>
      <c r="K8" s="7">
        <v>0.75</v>
      </c>
      <c r="L8" s="7">
        <v>0</v>
      </c>
      <c r="M8" s="7"/>
      <c r="N8" s="7"/>
      <c r="O8" s="7">
        <v>0.25</v>
      </c>
      <c r="P8" s="7">
        <v>0.25</v>
      </c>
      <c r="Q8" s="7">
        <f t="shared" si="2"/>
        <v>0.5</v>
      </c>
      <c r="R8" s="7">
        <f t="shared" si="3"/>
        <v>6.5</v>
      </c>
      <c r="S8" s="8">
        <f t="shared" si="4"/>
        <v>6.4</v>
      </c>
    </row>
    <row r="9" spans="1:19" ht="15" customHeight="1" x14ac:dyDescent="0.25">
      <c r="A9" s="6"/>
      <c r="B9" s="6">
        <v>8</v>
      </c>
      <c r="C9" s="9">
        <v>8824354734</v>
      </c>
      <c r="D9" s="9" t="s">
        <v>22</v>
      </c>
      <c r="E9" s="24">
        <v>6.5</v>
      </c>
      <c r="F9" s="16">
        <v>1</v>
      </c>
      <c r="G9" s="27">
        <v>1</v>
      </c>
      <c r="H9" s="7">
        <f t="shared" si="1"/>
        <v>2</v>
      </c>
      <c r="I9" s="24">
        <f t="shared" si="0"/>
        <v>8.5</v>
      </c>
      <c r="J9" s="7">
        <v>7</v>
      </c>
      <c r="K9" s="7">
        <v>0.25</v>
      </c>
      <c r="L9" s="7">
        <v>1</v>
      </c>
      <c r="M9" s="7"/>
      <c r="N9" s="7"/>
      <c r="O9" s="7">
        <v>0.25</v>
      </c>
      <c r="P9" s="7">
        <v>0.25</v>
      </c>
      <c r="Q9" s="7">
        <f t="shared" si="2"/>
        <v>1.5</v>
      </c>
      <c r="R9" s="7">
        <f t="shared" si="3"/>
        <v>8.5</v>
      </c>
      <c r="S9" s="8">
        <f t="shared" si="4"/>
        <v>8.5</v>
      </c>
    </row>
    <row r="10" spans="1:19" ht="15" customHeight="1" x14ac:dyDescent="0.25">
      <c r="A10" s="6"/>
      <c r="B10" s="6">
        <v>9</v>
      </c>
      <c r="C10" s="9"/>
      <c r="D10" s="9" t="s">
        <v>49</v>
      </c>
      <c r="E10" s="24">
        <f>AVERAGE(E2:E9)</f>
        <v>6.125</v>
      </c>
      <c r="F10" s="16"/>
      <c r="G10" s="16"/>
      <c r="H10" s="7"/>
      <c r="I10" s="24">
        <f>E10</f>
        <v>6.125</v>
      </c>
      <c r="J10" s="7"/>
      <c r="K10" s="7"/>
      <c r="L10" s="7"/>
      <c r="M10" s="7"/>
      <c r="N10" s="7"/>
      <c r="O10" s="7"/>
      <c r="P10" s="7"/>
      <c r="Q10" s="7"/>
      <c r="R10" s="7">
        <f t="shared" si="3"/>
        <v>0</v>
      </c>
      <c r="S10" s="8" t="e">
        <f>0.4*#REF!+0.6*#REF!</f>
        <v>#REF!</v>
      </c>
    </row>
    <row r="11" spans="1:19" ht="15" customHeight="1" x14ac:dyDescent="0.25">
      <c r="A11" s="6"/>
      <c r="B11" s="6">
        <v>10</v>
      </c>
      <c r="C11" s="9"/>
      <c r="D11" s="9"/>
      <c r="E11" s="24"/>
      <c r="F11" s="16"/>
      <c r="G11" s="16"/>
      <c r="H11" s="7"/>
      <c r="I11" s="24">
        <f>E11+H11</f>
        <v>0</v>
      </c>
      <c r="J11" s="7"/>
      <c r="K11" s="7"/>
      <c r="L11" s="7"/>
      <c r="M11" s="7"/>
      <c r="N11" s="7"/>
      <c r="O11" s="7"/>
      <c r="P11" s="7"/>
      <c r="Q11" s="7"/>
      <c r="R11" s="7">
        <f t="shared" si="3"/>
        <v>0</v>
      </c>
      <c r="S11" s="8" t="e">
        <f>0.4*#REF!+0.6*#REF!</f>
        <v>#REF!</v>
      </c>
    </row>
    <row r="12" spans="1:19" ht="15" customHeight="1" x14ac:dyDescent="0.25">
      <c r="A12" s="6"/>
      <c r="B12" s="6">
        <v>11</v>
      </c>
      <c r="C12" s="9"/>
      <c r="D12" s="9"/>
      <c r="E12" s="24"/>
      <c r="F12" s="16"/>
      <c r="G12" s="16"/>
      <c r="H12" s="7"/>
      <c r="I12" s="24">
        <f>E12+H12</f>
        <v>0</v>
      </c>
      <c r="J12" s="7"/>
      <c r="K12" s="7"/>
      <c r="L12" s="7"/>
      <c r="M12" s="7"/>
      <c r="N12" s="7"/>
      <c r="O12" s="7"/>
      <c r="P12" s="7"/>
      <c r="Q12" s="7"/>
      <c r="R12" s="7">
        <f t="shared" si="3"/>
        <v>0</v>
      </c>
      <c r="S12" s="8" t="e">
        <f>0.4*#REF!+0.6*#REF!</f>
        <v>#REF!</v>
      </c>
    </row>
    <row r="13" spans="1:19" ht="15" customHeight="1" x14ac:dyDescent="0.25">
      <c r="A13" s="6"/>
      <c r="B13" s="6">
        <v>12</v>
      </c>
      <c r="C13" s="9"/>
      <c r="D13" s="9"/>
      <c r="E13" s="24"/>
      <c r="F13" s="16"/>
      <c r="G13" s="16"/>
      <c r="H13" s="7"/>
      <c r="I13" s="24">
        <f>E13</f>
        <v>0</v>
      </c>
      <c r="J13" s="7"/>
      <c r="K13" s="7"/>
      <c r="L13" s="7"/>
      <c r="M13" s="7"/>
      <c r="N13" s="7"/>
      <c r="O13" s="7"/>
      <c r="P13" s="7"/>
      <c r="Q13" s="7"/>
      <c r="R13" s="7">
        <f t="shared" si="3"/>
        <v>0</v>
      </c>
      <c r="S13" s="8" t="e">
        <f>0.4*#REF!+0.6*#REF!</f>
        <v>#REF!</v>
      </c>
    </row>
    <row r="14" spans="1:19" ht="15" customHeight="1" x14ac:dyDescent="0.25">
      <c r="A14" s="6"/>
      <c r="B14" s="6">
        <v>13</v>
      </c>
      <c r="C14" s="9"/>
      <c r="D14" s="9"/>
      <c r="E14" s="24"/>
      <c r="F14" s="16"/>
      <c r="G14" s="16"/>
      <c r="H14" s="7"/>
      <c r="I14" s="24">
        <f>E14+H14</f>
        <v>0</v>
      </c>
      <c r="J14" s="7"/>
      <c r="K14" s="7"/>
      <c r="L14" s="7"/>
      <c r="M14" s="7"/>
      <c r="N14" s="7"/>
      <c r="O14" s="7"/>
      <c r="P14" s="7"/>
      <c r="Q14" s="7"/>
      <c r="R14" s="7">
        <f t="shared" si="3"/>
        <v>0</v>
      </c>
      <c r="S14" s="8" t="e">
        <f>0.4*#REF!+0.6*#REF!</f>
        <v>#REF!</v>
      </c>
    </row>
    <row r="15" spans="1:19" ht="15" customHeight="1" x14ac:dyDescent="0.25">
      <c r="A15" s="10"/>
      <c r="B15" s="11">
        <v>14</v>
      </c>
      <c r="C15" s="12"/>
      <c r="D15" s="12"/>
      <c r="E15" s="24"/>
      <c r="F15" s="17"/>
      <c r="G15" s="17"/>
      <c r="H15" s="14"/>
      <c r="I15" s="24">
        <f>E15+H15</f>
        <v>0</v>
      </c>
      <c r="J15" s="14"/>
      <c r="K15" s="14"/>
      <c r="L15" s="14"/>
      <c r="M15" s="14"/>
      <c r="N15" s="14"/>
      <c r="O15" s="14"/>
      <c r="P15" s="14"/>
      <c r="Q15" s="14" t="e">
        <f>M15+#REF!+#REF!</f>
        <v>#REF!</v>
      </c>
      <c r="R15" s="14" t="e">
        <f t="shared" ref="R15:R17" si="5">0.8*J15+0.2*Q15</f>
        <v>#REF!</v>
      </c>
      <c r="S15" s="15" t="e">
        <f>0.4*#REF!+0.6*#REF!</f>
        <v>#REF!</v>
      </c>
    </row>
    <row r="16" spans="1:19" ht="15" customHeight="1" x14ac:dyDescent="0.25">
      <c r="A16" s="10"/>
      <c r="B16" s="11">
        <v>15</v>
      </c>
      <c r="C16" s="12"/>
      <c r="D16" s="12"/>
      <c r="E16" s="24"/>
      <c r="F16" s="17"/>
      <c r="G16" s="17"/>
      <c r="H16" s="14"/>
      <c r="I16" s="24">
        <f>E16+H16</f>
        <v>0</v>
      </c>
      <c r="J16" s="14"/>
      <c r="K16" s="14"/>
      <c r="L16" s="14"/>
      <c r="M16" s="14"/>
      <c r="N16" s="14"/>
      <c r="O16" s="14"/>
      <c r="P16" s="14"/>
      <c r="Q16" s="14" t="e">
        <f>M16+#REF!+#REF!</f>
        <v>#REF!</v>
      </c>
      <c r="R16" s="14" t="e">
        <f t="shared" si="5"/>
        <v>#REF!</v>
      </c>
      <c r="S16" s="15" t="e">
        <f>0.4*#REF!+0.6*#REF!</f>
        <v>#REF!</v>
      </c>
    </row>
    <row r="17" spans="1:19" ht="15" customHeight="1" x14ac:dyDescent="0.25">
      <c r="A17" s="10"/>
      <c r="B17" s="11">
        <v>16</v>
      </c>
      <c r="C17" s="12"/>
      <c r="D17" s="12"/>
      <c r="E17" s="24"/>
      <c r="F17" s="17"/>
      <c r="G17" s="17"/>
      <c r="H17" s="14"/>
      <c r="I17" s="24">
        <f>E17</f>
        <v>0</v>
      </c>
      <c r="J17" s="14"/>
      <c r="K17" s="14"/>
      <c r="L17" s="14"/>
      <c r="M17" s="14"/>
      <c r="N17" s="14"/>
      <c r="O17" s="14"/>
      <c r="P17" s="14"/>
      <c r="Q17" s="14" t="e">
        <f>M17+#REF!+#REF!</f>
        <v>#REF!</v>
      </c>
      <c r="R17" s="14" t="e">
        <f t="shared" si="5"/>
        <v>#REF!</v>
      </c>
      <c r="S17" s="15" t="e">
        <f>0.4*#REF!+0.6*#REF!</f>
        <v>#REF!</v>
      </c>
    </row>
    <row r="20" spans="1:19" ht="15" customHeight="1" x14ac:dyDescent="0.2">
      <c r="C20" s="1" t="s">
        <v>12</v>
      </c>
      <c r="D20" s="1" t="s">
        <v>13</v>
      </c>
    </row>
    <row r="21" spans="1:19" ht="15" customHeight="1" x14ac:dyDescent="0.2">
      <c r="D21" s="1" t="s">
        <v>14</v>
      </c>
    </row>
  </sheetData>
  <autoFilter ref="A1:S17">
    <sortState ref="A2:R28">
      <sortCondition ref="D2:D28"/>
    </sortState>
  </autoFilter>
  <conditionalFormatting sqref="S2:S17">
    <cfRule type="cellIs" dxfId="3" priority="3" stopIfTrue="1" operator="greaterThanOrEqual">
      <formula>6</formula>
    </cfRule>
    <cfRule type="cellIs" dxfId="2" priority="4" stopIfTrue="1" operator="lessThan">
      <formula>6</formula>
    </cfRule>
  </conditionalFormatting>
  <pageMargins left="0.75" right="0.75" top="1" bottom="1" header="0.5" footer="0.5"/>
  <pageSetup scale="59" orientation="portrait" r:id="rId1"/>
  <headerFooter>
    <oddHeader>&amp;R&amp;"Calibri,Regular"&amp;11&amp;K00000014/04/14 18:11	01EP5M-Metro	&amp;P</oddHeader>
    <oddFooter>&amp;L&amp;"Helvetica,Regular"&amp;12&amp;K000000&amp;P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T45"/>
  <sheetViews>
    <sheetView showGridLines="0" tabSelected="1" workbookViewId="0">
      <pane xSplit="4" ySplit="1" topLeftCell="I14" activePane="bottomRight" state="frozen"/>
      <selection activeCell="E19" sqref="E19"/>
      <selection pane="topRight" activeCell="E19" sqref="E19"/>
      <selection pane="bottomLeft" activeCell="E19" sqref="E19"/>
      <selection pane="bottomRight" activeCell="J23" sqref="J23"/>
    </sheetView>
  </sheetViews>
  <sheetFormatPr defaultColWidth="6.59765625" defaultRowHeight="15" customHeight="1" x14ac:dyDescent="0.2"/>
  <cols>
    <col min="1" max="1" width="5.8984375" style="1" customWidth="1"/>
    <col min="2" max="2" width="8.09765625" style="1" customWidth="1"/>
    <col min="3" max="3" width="8.19921875" style="1" customWidth="1"/>
    <col min="4" max="4" width="23.69921875" style="1" customWidth="1"/>
    <col min="5" max="5" width="5.5" style="25" customWidth="1"/>
    <col min="6" max="7" width="5.5" style="1" customWidth="1"/>
    <col min="8" max="8" width="4.09765625" style="1" customWidth="1"/>
    <col min="9" max="9" width="7.296875" style="25" customWidth="1"/>
    <col min="10" max="10" width="6.59765625" style="1" customWidth="1"/>
    <col min="11" max="11" width="9.296875" style="1" customWidth="1"/>
    <col min="12" max="12" width="8.59765625" style="1" customWidth="1"/>
    <col min="13" max="16" width="8.09765625" style="1" customWidth="1"/>
    <col min="17" max="254" width="6.59765625" style="1" customWidth="1"/>
    <col min="255" max="16384" width="6.59765625" style="2"/>
  </cols>
  <sheetData>
    <row r="1" spans="1:19" ht="33.75" customHeight="1" x14ac:dyDescent="0.2">
      <c r="A1" s="3" t="s">
        <v>7</v>
      </c>
      <c r="B1" s="3" t="s">
        <v>0</v>
      </c>
      <c r="C1" s="3" t="s">
        <v>11</v>
      </c>
      <c r="D1" s="3" t="s">
        <v>1</v>
      </c>
      <c r="E1" s="23" t="s">
        <v>2</v>
      </c>
      <c r="F1" s="3" t="s">
        <v>44</v>
      </c>
      <c r="G1" s="3" t="s">
        <v>23</v>
      </c>
      <c r="H1" s="3" t="s">
        <v>10</v>
      </c>
      <c r="I1" s="23" t="s">
        <v>8</v>
      </c>
      <c r="J1" s="3" t="s">
        <v>5</v>
      </c>
      <c r="K1" s="5" t="s">
        <v>50</v>
      </c>
      <c r="L1" s="5" t="s">
        <v>51</v>
      </c>
      <c r="M1" s="5" t="s">
        <v>52</v>
      </c>
      <c r="N1" s="5" t="s">
        <v>53</v>
      </c>
      <c r="O1" s="5" t="s">
        <v>55</v>
      </c>
      <c r="P1" s="5" t="s">
        <v>56</v>
      </c>
      <c r="Q1" s="4" t="s">
        <v>9</v>
      </c>
      <c r="R1" s="3" t="s">
        <v>6</v>
      </c>
      <c r="S1" s="5" t="s">
        <v>4</v>
      </c>
    </row>
    <row r="2" spans="1:19" ht="15" customHeight="1" x14ac:dyDescent="0.25">
      <c r="A2" s="6"/>
      <c r="B2" s="6">
        <v>1</v>
      </c>
      <c r="C2" s="9">
        <v>8075815745</v>
      </c>
      <c r="D2" s="9" t="s">
        <v>24</v>
      </c>
      <c r="E2" s="24">
        <v>7.25</v>
      </c>
      <c r="F2" s="7">
        <v>1</v>
      </c>
      <c r="G2" s="24">
        <v>1</v>
      </c>
      <c r="H2" s="7">
        <f>F2+G2</f>
        <v>2</v>
      </c>
      <c r="I2" s="24">
        <f>E2+H2</f>
        <v>9.25</v>
      </c>
      <c r="J2" s="7">
        <v>7</v>
      </c>
      <c r="K2" s="7">
        <v>2</v>
      </c>
      <c r="L2" s="7">
        <v>1</v>
      </c>
      <c r="M2" s="7"/>
      <c r="N2" s="7"/>
      <c r="O2" s="7">
        <v>0.25</v>
      </c>
      <c r="P2" s="7">
        <v>0.25</v>
      </c>
      <c r="Q2" s="7">
        <f>SUM(K2:P2)</f>
        <v>3.5</v>
      </c>
      <c r="R2" s="7">
        <f>J2+Q2</f>
        <v>10.5</v>
      </c>
      <c r="S2" s="8">
        <f>0.4*I2+0.6*R2</f>
        <v>10</v>
      </c>
    </row>
    <row r="3" spans="1:19" ht="15" customHeight="1" x14ac:dyDescent="0.25">
      <c r="A3" s="6"/>
      <c r="B3" s="6">
        <v>2</v>
      </c>
      <c r="C3" s="9">
        <v>8489215197</v>
      </c>
      <c r="D3" s="9" t="s">
        <v>25</v>
      </c>
      <c r="E3" s="24">
        <v>5</v>
      </c>
      <c r="F3" s="7">
        <v>1</v>
      </c>
      <c r="G3" s="24">
        <v>1</v>
      </c>
      <c r="H3" s="7">
        <f t="shared" ref="H3:H32" si="0">F3+G3</f>
        <v>2</v>
      </c>
      <c r="I3" s="24">
        <f>E3+H3</f>
        <v>7</v>
      </c>
      <c r="J3" s="7">
        <v>7</v>
      </c>
      <c r="K3" s="7">
        <v>0.25</v>
      </c>
      <c r="L3" s="7">
        <v>1</v>
      </c>
      <c r="M3" s="7"/>
      <c r="N3" s="7"/>
      <c r="O3" s="7">
        <v>0.25</v>
      </c>
      <c r="P3" s="7">
        <v>0.15</v>
      </c>
      <c r="Q3" s="7">
        <f t="shared" ref="Q3:Q37" si="1">SUM(K3:P3)</f>
        <v>1.65</v>
      </c>
      <c r="R3" s="7">
        <f t="shared" ref="R3:R41" si="2">J3+Q3</f>
        <v>8.65</v>
      </c>
      <c r="S3" s="8">
        <f t="shared" ref="S3:S41" si="3">0.4*I3+0.6*R3</f>
        <v>7.99</v>
      </c>
    </row>
    <row r="4" spans="1:19" ht="15" customHeight="1" x14ac:dyDescent="0.25">
      <c r="A4" s="6"/>
      <c r="B4" s="6">
        <v>3</v>
      </c>
      <c r="C4" s="9">
        <v>8208966513</v>
      </c>
      <c r="D4" s="9" t="s">
        <v>26</v>
      </c>
      <c r="E4" s="24">
        <v>5</v>
      </c>
      <c r="F4" s="7">
        <v>1</v>
      </c>
      <c r="G4" s="24">
        <v>1</v>
      </c>
      <c r="H4" s="7">
        <f t="shared" si="0"/>
        <v>2</v>
      </c>
      <c r="I4" s="24">
        <f t="shared" ref="I4:I9" si="4">E4+H4</f>
        <v>7</v>
      </c>
      <c r="J4" s="7">
        <v>3.75</v>
      </c>
      <c r="K4" s="7">
        <v>2</v>
      </c>
      <c r="L4" s="7">
        <v>1</v>
      </c>
      <c r="M4" s="7">
        <v>0.25</v>
      </c>
      <c r="N4" s="7">
        <v>0.25</v>
      </c>
      <c r="O4" s="7">
        <v>0.25</v>
      </c>
      <c r="P4" s="7">
        <v>0.25</v>
      </c>
      <c r="Q4" s="7">
        <f t="shared" si="1"/>
        <v>4</v>
      </c>
      <c r="R4" s="7">
        <f t="shared" si="2"/>
        <v>7.75</v>
      </c>
      <c r="S4" s="8">
        <f t="shared" si="3"/>
        <v>7.4499999999999993</v>
      </c>
    </row>
    <row r="5" spans="1:19" ht="15" customHeight="1" x14ac:dyDescent="0.25">
      <c r="A5" s="6"/>
      <c r="B5" s="6">
        <v>4</v>
      </c>
      <c r="C5" s="9">
        <v>8208979699</v>
      </c>
      <c r="D5" s="9" t="s">
        <v>27</v>
      </c>
      <c r="E5" s="24">
        <v>6</v>
      </c>
      <c r="F5" s="7"/>
      <c r="G5" s="24">
        <v>1</v>
      </c>
      <c r="H5" s="7">
        <f t="shared" si="0"/>
        <v>1</v>
      </c>
      <c r="I5" s="24">
        <f t="shared" si="4"/>
        <v>7</v>
      </c>
      <c r="J5" s="7">
        <v>6.5</v>
      </c>
      <c r="K5" s="7">
        <v>0.25</v>
      </c>
      <c r="L5" s="7">
        <v>1</v>
      </c>
      <c r="M5" s="7"/>
      <c r="N5" s="7"/>
      <c r="O5" s="7">
        <v>0.2</v>
      </c>
      <c r="P5" s="7"/>
      <c r="Q5" s="7">
        <f t="shared" si="1"/>
        <v>1.45</v>
      </c>
      <c r="R5" s="7">
        <f t="shared" si="2"/>
        <v>7.95</v>
      </c>
      <c r="S5" s="8">
        <f t="shared" si="3"/>
        <v>7.57</v>
      </c>
    </row>
    <row r="6" spans="1:19" ht="15" customHeight="1" x14ac:dyDescent="0.25">
      <c r="A6" s="6"/>
      <c r="B6" s="6">
        <v>5</v>
      </c>
      <c r="C6" s="9">
        <v>8411150110</v>
      </c>
      <c r="D6" s="9" t="s">
        <v>28</v>
      </c>
      <c r="E6" s="24">
        <v>8</v>
      </c>
      <c r="F6" s="7">
        <v>1</v>
      </c>
      <c r="G6" s="24">
        <v>1</v>
      </c>
      <c r="H6" s="7">
        <f t="shared" si="0"/>
        <v>2</v>
      </c>
      <c r="I6" s="24">
        <f t="shared" si="4"/>
        <v>10</v>
      </c>
      <c r="J6" s="7">
        <v>7</v>
      </c>
      <c r="K6" s="7">
        <v>2</v>
      </c>
      <c r="L6" s="7">
        <v>1</v>
      </c>
      <c r="M6" s="7">
        <v>0.25</v>
      </c>
      <c r="N6" s="7">
        <v>0.25</v>
      </c>
      <c r="O6" s="7">
        <v>0.25</v>
      </c>
      <c r="P6" s="7">
        <v>0.25</v>
      </c>
      <c r="Q6" s="7">
        <f t="shared" si="1"/>
        <v>4</v>
      </c>
      <c r="R6" s="7">
        <f t="shared" si="2"/>
        <v>11</v>
      </c>
      <c r="S6" s="8">
        <f t="shared" si="3"/>
        <v>10.6</v>
      </c>
    </row>
    <row r="7" spans="1:19" ht="15" customHeight="1" x14ac:dyDescent="0.25">
      <c r="A7" s="6"/>
      <c r="B7" s="6">
        <v>6</v>
      </c>
      <c r="C7" s="9">
        <v>8072826433</v>
      </c>
      <c r="D7" s="9" t="s">
        <v>29</v>
      </c>
      <c r="E7" s="24">
        <v>6</v>
      </c>
      <c r="F7" s="7">
        <v>1</v>
      </c>
      <c r="G7" s="24">
        <v>1</v>
      </c>
      <c r="H7" s="7">
        <f t="shared" si="0"/>
        <v>2</v>
      </c>
      <c r="I7" s="24">
        <f t="shared" si="4"/>
        <v>8</v>
      </c>
      <c r="J7" s="7">
        <v>5</v>
      </c>
      <c r="K7" s="7">
        <v>1</v>
      </c>
      <c r="L7" s="7">
        <v>0</v>
      </c>
      <c r="M7" s="7"/>
      <c r="N7" s="7"/>
      <c r="O7" s="7">
        <v>0.25</v>
      </c>
      <c r="P7" s="7"/>
      <c r="Q7" s="7">
        <f t="shared" si="1"/>
        <v>1.25</v>
      </c>
      <c r="R7" s="7">
        <f t="shared" si="2"/>
        <v>6.25</v>
      </c>
      <c r="S7" s="8">
        <f t="shared" si="3"/>
        <v>6.95</v>
      </c>
    </row>
    <row r="8" spans="1:19" ht="15" customHeight="1" x14ac:dyDescent="0.25">
      <c r="A8" s="6"/>
      <c r="B8" s="6">
        <v>7</v>
      </c>
      <c r="C8" s="9">
        <v>8637259680</v>
      </c>
      <c r="D8" s="9" t="s">
        <v>30</v>
      </c>
      <c r="E8" s="24">
        <v>3.75</v>
      </c>
      <c r="F8" s="7">
        <v>1</v>
      </c>
      <c r="G8" s="24">
        <v>1</v>
      </c>
      <c r="H8" s="7">
        <f t="shared" si="0"/>
        <v>2</v>
      </c>
      <c r="I8" s="24">
        <f t="shared" si="4"/>
        <v>5.75</v>
      </c>
      <c r="J8" s="7">
        <v>7</v>
      </c>
      <c r="K8" s="7">
        <v>1.75</v>
      </c>
      <c r="L8" s="7">
        <v>1</v>
      </c>
      <c r="M8" s="7"/>
      <c r="N8" s="7"/>
      <c r="O8" s="7">
        <v>0.25</v>
      </c>
      <c r="P8" s="7">
        <v>0.25</v>
      </c>
      <c r="Q8" s="7">
        <f t="shared" si="1"/>
        <v>3.25</v>
      </c>
      <c r="R8" s="7">
        <f t="shared" si="2"/>
        <v>10.25</v>
      </c>
      <c r="S8" s="8">
        <f t="shared" si="3"/>
        <v>8.4499999999999993</v>
      </c>
    </row>
    <row r="9" spans="1:19" ht="15" customHeight="1" x14ac:dyDescent="0.25">
      <c r="A9" s="6"/>
      <c r="B9" s="6">
        <v>8</v>
      </c>
      <c r="C9" s="9">
        <v>8637259680</v>
      </c>
      <c r="D9" s="9" t="s">
        <v>31</v>
      </c>
      <c r="E9" s="24">
        <v>4</v>
      </c>
      <c r="F9" s="7">
        <v>1</v>
      </c>
      <c r="G9" s="24">
        <v>1</v>
      </c>
      <c r="H9" s="7">
        <f t="shared" si="0"/>
        <v>2</v>
      </c>
      <c r="I9" s="24">
        <f t="shared" si="4"/>
        <v>6</v>
      </c>
      <c r="J9" s="7">
        <v>5.75</v>
      </c>
      <c r="K9" s="7">
        <v>0.75</v>
      </c>
      <c r="L9" s="7">
        <v>0</v>
      </c>
      <c r="M9" s="7"/>
      <c r="N9" s="7"/>
      <c r="O9" s="7">
        <v>0.25</v>
      </c>
      <c r="P9" s="7">
        <v>0.25</v>
      </c>
      <c r="Q9" s="7">
        <f t="shared" si="1"/>
        <v>1.25</v>
      </c>
      <c r="R9" s="7">
        <f t="shared" si="2"/>
        <v>7</v>
      </c>
      <c r="S9" s="8">
        <f t="shared" si="3"/>
        <v>6.6000000000000005</v>
      </c>
    </row>
    <row r="10" spans="1:19" ht="15" customHeight="1" x14ac:dyDescent="0.25">
      <c r="A10" s="6"/>
      <c r="B10" s="6">
        <v>9</v>
      </c>
      <c r="C10" s="9">
        <v>8638282262</v>
      </c>
      <c r="D10" s="9" t="s">
        <v>32</v>
      </c>
      <c r="E10" s="24">
        <v>7.5</v>
      </c>
      <c r="F10" s="7"/>
      <c r="G10" s="24">
        <v>1</v>
      </c>
      <c r="H10" s="7">
        <f t="shared" si="0"/>
        <v>1</v>
      </c>
      <c r="I10" s="24">
        <f t="shared" ref="I10:I15" si="5">E10+H10</f>
        <v>8.5</v>
      </c>
      <c r="J10" s="7">
        <v>4.25</v>
      </c>
      <c r="K10" s="7"/>
      <c r="L10" s="7"/>
      <c r="M10" s="7"/>
      <c r="N10" s="7"/>
      <c r="O10" s="7">
        <v>0.25</v>
      </c>
      <c r="P10" s="7">
        <v>0.25</v>
      </c>
      <c r="Q10" s="7">
        <f t="shared" si="1"/>
        <v>0.5</v>
      </c>
      <c r="R10" s="7">
        <f t="shared" si="2"/>
        <v>4.75</v>
      </c>
      <c r="S10" s="8">
        <f t="shared" si="3"/>
        <v>6.25</v>
      </c>
    </row>
    <row r="11" spans="1:19" ht="15" customHeight="1" x14ac:dyDescent="0.25">
      <c r="A11" s="6"/>
      <c r="B11" s="6">
        <v>10</v>
      </c>
      <c r="C11" s="9">
        <v>8845387174</v>
      </c>
      <c r="D11" s="9" t="s">
        <v>33</v>
      </c>
      <c r="E11" s="24">
        <v>4</v>
      </c>
      <c r="F11" s="7">
        <v>0.5</v>
      </c>
      <c r="G11" s="24">
        <v>1</v>
      </c>
      <c r="H11" s="7">
        <f t="shared" si="0"/>
        <v>1.5</v>
      </c>
      <c r="I11" s="24">
        <f t="shared" si="5"/>
        <v>5.5</v>
      </c>
      <c r="J11" s="7">
        <v>6</v>
      </c>
      <c r="K11" s="7">
        <v>2</v>
      </c>
      <c r="L11" s="7">
        <v>1</v>
      </c>
      <c r="M11" s="7">
        <v>0.25</v>
      </c>
      <c r="N11" s="7"/>
      <c r="O11" s="7">
        <v>0.25</v>
      </c>
      <c r="P11" s="7">
        <v>0.25</v>
      </c>
      <c r="Q11" s="7">
        <f t="shared" si="1"/>
        <v>3.75</v>
      </c>
      <c r="R11" s="7">
        <f t="shared" si="2"/>
        <v>9.75</v>
      </c>
      <c r="S11" s="8">
        <f t="shared" si="3"/>
        <v>8.0500000000000007</v>
      </c>
    </row>
    <row r="12" spans="1:19" ht="15" customHeight="1" x14ac:dyDescent="0.25">
      <c r="A12" s="6"/>
      <c r="B12" s="6">
        <v>11</v>
      </c>
      <c r="C12" s="9">
        <v>8637267436</v>
      </c>
      <c r="D12" s="9" t="s">
        <v>34</v>
      </c>
      <c r="E12" s="24">
        <v>4.75</v>
      </c>
      <c r="F12" s="7">
        <v>1</v>
      </c>
      <c r="G12" s="24">
        <v>1</v>
      </c>
      <c r="H12" s="7">
        <f t="shared" si="0"/>
        <v>2</v>
      </c>
      <c r="I12" s="24">
        <f t="shared" si="5"/>
        <v>6.75</v>
      </c>
      <c r="J12" s="7">
        <v>6.5</v>
      </c>
      <c r="K12" s="7">
        <v>1</v>
      </c>
      <c r="L12" s="7">
        <v>0</v>
      </c>
      <c r="M12" s="7">
        <v>0.25</v>
      </c>
      <c r="N12" s="7">
        <v>0.25</v>
      </c>
      <c r="O12" s="7">
        <v>0.25</v>
      </c>
      <c r="P12" s="7">
        <v>0.25</v>
      </c>
      <c r="Q12" s="7">
        <f t="shared" si="1"/>
        <v>2</v>
      </c>
      <c r="R12" s="7">
        <f t="shared" si="2"/>
        <v>8.5</v>
      </c>
      <c r="S12" s="8">
        <f t="shared" si="3"/>
        <v>7.8</v>
      </c>
    </row>
    <row r="13" spans="1:19" ht="15" customHeight="1" x14ac:dyDescent="0.25">
      <c r="A13" s="6"/>
      <c r="B13" s="6">
        <v>12</v>
      </c>
      <c r="C13" s="9">
        <v>8489221659</v>
      </c>
      <c r="D13" s="9" t="s">
        <v>45</v>
      </c>
      <c r="E13" s="24">
        <v>5</v>
      </c>
      <c r="F13" s="7">
        <v>1</v>
      </c>
      <c r="G13" s="24">
        <v>1</v>
      </c>
      <c r="H13" s="7">
        <f t="shared" si="0"/>
        <v>2</v>
      </c>
      <c r="I13" s="24">
        <f t="shared" si="5"/>
        <v>7</v>
      </c>
      <c r="J13" s="7">
        <v>0.25</v>
      </c>
      <c r="K13" s="7"/>
      <c r="L13" s="7"/>
      <c r="M13" s="7"/>
      <c r="N13" s="7">
        <v>0.25</v>
      </c>
      <c r="O13" s="7"/>
      <c r="P13" s="7"/>
      <c r="Q13" s="7">
        <f t="shared" si="1"/>
        <v>0.25</v>
      </c>
      <c r="R13" s="7">
        <f t="shared" si="2"/>
        <v>0.5</v>
      </c>
      <c r="S13" s="8">
        <f t="shared" si="3"/>
        <v>3.1</v>
      </c>
    </row>
    <row r="14" spans="1:19" ht="15" customHeight="1" x14ac:dyDescent="0.25">
      <c r="A14" s="6"/>
      <c r="B14" s="6">
        <v>13</v>
      </c>
      <c r="C14" s="9">
        <v>1299134518</v>
      </c>
      <c r="D14" s="9" t="s">
        <v>48</v>
      </c>
      <c r="E14" s="24">
        <v>4.25</v>
      </c>
      <c r="F14" s="7">
        <v>1</v>
      </c>
      <c r="G14" s="24">
        <v>1</v>
      </c>
      <c r="H14" s="7">
        <f t="shared" si="0"/>
        <v>2</v>
      </c>
      <c r="I14" s="24">
        <f t="shared" si="5"/>
        <v>6.25</v>
      </c>
      <c r="J14" s="7">
        <v>6.5</v>
      </c>
      <c r="K14" s="7">
        <v>2</v>
      </c>
      <c r="L14" s="7">
        <v>1</v>
      </c>
      <c r="M14" s="7">
        <v>0.25</v>
      </c>
      <c r="N14" s="7">
        <v>0.25</v>
      </c>
      <c r="O14" s="7">
        <v>0.25</v>
      </c>
      <c r="P14" s="7">
        <v>0.25</v>
      </c>
      <c r="Q14" s="7">
        <f t="shared" si="1"/>
        <v>4</v>
      </c>
      <c r="R14" s="7">
        <f t="shared" si="2"/>
        <v>10.5</v>
      </c>
      <c r="S14" s="8">
        <f t="shared" si="3"/>
        <v>8.8000000000000007</v>
      </c>
    </row>
    <row r="15" spans="1:19" ht="15" customHeight="1" x14ac:dyDescent="0.25">
      <c r="A15" s="6"/>
      <c r="B15" s="6">
        <v>14</v>
      </c>
      <c r="C15" s="9">
        <v>8638282277</v>
      </c>
      <c r="D15" s="9" t="s">
        <v>35</v>
      </c>
      <c r="E15" s="24">
        <v>7</v>
      </c>
      <c r="F15" s="7">
        <v>1</v>
      </c>
      <c r="G15" s="24">
        <v>1</v>
      </c>
      <c r="H15" s="7">
        <f t="shared" si="0"/>
        <v>2</v>
      </c>
      <c r="I15" s="24">
        <f t="shared" si="5"/>
        <v>9</v>
      </c>
      <c r="J15" s="7">
        <v>7</v>
      </c>
      <c r="K15" s="7">
        <v>1</v>
      </c>
      <c r="L15" s="7">
        <v>0</v>
      </c>
      <c r="M15" s="7"/>
      <c r="N15" s="7"/>
      <c r="O15" s="7">
        <v>0.25</v>
      </c>
      <c r="P15" s="7">
        <v>0.25</v>
      </c>
      <c r="Q15" s="7">
        <f t="shared" si="1"/>
        <v>1.5</v>
      </c>
      <c r="R15" s="7">
        <f t="shared" si="2"/>
        <v>8.5</v>
      </c>
      <c r="S15" s="8">
        <f t="shared" si="3"/>
        <v>8.6999999999999993</v>
      </c>
    </row>
    <row r="16" spans="1:19" ht="15" customHeight="1" x14ac:dyDescent="0.25">
      <c r="A16" s="6"/>
      <c r="B16" s="6">
        <v>15</v>
      </c>
      <c r="C16" s="9">
        <v>2950588704</v>
      </c>
      <c r="D16" s="9" t="s">
        <v>20</v>
      </c>
      <c r="E16" s="24">
        <v>7</v>
      </c>
      <c r="F16" s="7">
        <v>1</v>
      </c>
      <c r="G16" s="24">
        <v>1</v>
      </c>
      <c r="H16" s="7">
        <f t="shared" si="0"/>
        <v>2</v>
      </c>
      <c r="I16" s="24">
        <f t="shared" ref="I16:I22" si="6">E16+H16</f>
        <v>9</v>
      </c>
      <c r="J16" s="7">
        <v>6.5</v>
      </c>
      <c r="K16" s="7">
        <v>0.25</v>
      </c>
      <c r="L16" s="7">
        <v>1</v>
      </c>
      <c r="M16" s="7"/>
      <c r="N16" s="7"/>
      <c r="O16" s="7">
        <v>0.25</v>
      </c>
      <c r="P16" s="7">
        <v>0.25</v>
      </c>
      <c r="Q16" s="7">
        <f t="shared" si="1"/>
        <v>1.75</v>
      </c>
      <c r="R16" s="7">
        <f t="shared" si="2"/>
        <v>8.25</v>
      </c>
      <c r="S16" s="8">
        <f t="shared" si="3"/>
        <v>8.5500000000000007</v>
      </c>
    </row>
    <row r="17" spans="1:254" ht="15" customHeight="1" x14ac:dyDescent="0.25">
      <c r="A17" s="6"/>
      <c r="B17" s="6">
        <v>16</v>
      </c>
      <c r="C17" s="9">
        <v>8487213987</v>
      </c>
      <c r="D17" s="9" t="s">
        <v>36</v>
      </c>
      <c r="E17" s="24">
        <v>6</v>
      </c>
      <c r="F17" s="7">
        <v>0.75</v>
      </c>
      <c r="G17" s="24">
        <v>1</v>
      </c>
      <c r="H17" s="7">
        <f t="shared" si="0"/>
        <v>1.75</v>
      </c>
      <c r="I17" s="24">
        <f t="shared" si="6"/>
        <v>7.75</v>
      </c>
      <c r="J17" s="7">
        <v>7</v>
      </c>
      <c r="K17" s="7">
        <v>1</v>
      </c>
      <c r="L17" s="7">
        <v>0</v>
      </c>
      <c r="M17" s="7">
        <v>0.25</v>
      </c>
      <c r="N17" s="7">
        <v>0.25</v>
      </c>
      <c r="O17" s="7">
        <v>0.25</v>
      </c>
      <c r="P17" s="7">
        <v>0.25</v>
      </c>
      <c r="Q17" s="7">
        <f t="shared" si="1"/>
        <v>2</v>
      </c>
      <c r="R17" s="7">
        <f t="shared" si="2"/>
        <v>9</v>
      </c>
      <c r="S17" s="8">
        <f t="shared" si="3"/>
        <v>8.5</v>
      </c>
    </row>
    <row r="18" spans="1:254" ht="15" customHeight="1" x14ac:dyDescent="0.25">
      <c r="A18" s="6"/>
      <c r="B18" s="6">
        <v>17</v>
      </c>
      <c r="C18" s="9">
        <v>8408134761</v>
      </c>
      <c r="D18" s="9" t="s">
        <v>37</v>
      </c>
      <c r="E18" s="24">
        <v>8</v>
      </c>
      <c r="F18" s="7">
        <v>1</v>
      </c>
      <c r="G18" s="24">
        <v>1</v>
      </c>
      <c r="H18" s="7">
        <f t="shared" si="0"/>
        <v>2</v>
      </c>
      <c r="I18" s="24">
        <f t="shared" si="6"/>
        <v>10</v>
      </c>
      <c r="J18" s="7">
        <v>7</v>
      </c>
      <c r="K18" s="7">
        <v>1.75</v>
      </c>
      <c r="L18" s="7">
        <v>1</v>
      </c>
      <c r="M18" s="7">
        <v>0.25</v>
      </c>
      <c r="N18" s="7">
        <v>0.25</v>
      </c>
      <c r="O18" s="7">
        <v>0.25</v>
      </c>
      <c r="P18" s="7">
        <v>0.25</v>
      </c>
      <c r="Q18" s="7">
        <f t="shared" si="1"/>
        <v>3.75</v>
      </c>
      <c r="R18" s="7">
        <f t="shared" si="2"/>
        <v>10.75</v>
      </c>
      <c r="S18" s="8">
        <f t="shared" si="3"/>
        <v>10.45</v>
      </c>
    </row>
    <row r="19" spans="1:254" s="22" customFormat="1" ht="15" customHeight="1" x14ac:dyDescent="0.25">
      <c r="A19" s="18"/>
      <c r="B19" s="18">
        <v>24</v>
      </c>
      <c r="C19" s="19">
        <v>8097896232</v>
      </c>
      <c r="D19" s="19" t="s">
        <v>38</v>
      </c>
      <c r="E19" s="20">
        <v>7</v>
      </c>
      <c r="F19" s="28">
        <v>1</v>
      </c>
      <c r="G19" s="20">
        <v>1</v>
      </c>
      <c r="H19" s="20">
        <f>F19+G19</f>
        <v>2</v>
      </c>
      <c r="I19" s="24">
        <f>E19+H19</f>
        <v>9</v>
      </c>
      <c r="J19" s="20">
        <v>7</v>
      </c>
      <c r="K19" s="20">
        <v>0.25</v>
      </c>
      <c r="L19" s="20">
        <v>1</v>
      </c>
      <c r="M19" s="20"/>
      <c r="N19" s="20"/>
      <c r="O19" s="20">
        <v>0.25</v>
      </c>
      <c r="P19" s="20"/>
      <c r="Q19" s="20">
        <f>SUM(K19:P19)</f>
        <v>1.5</v>
      </c>
      <c r="R19" s="20">
        <f>J19+Q19</f>
        <v>8.5</v>
      </c>
      <c r="S19" s="29">
        <f>0.4*I19+0.6*R19</f>
        <v>8.6999999999999993</v>
      </c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21"/>
      <c r="AT19" s="21"/>
      <c r="AU19" s="21"/>
      <c r="AV19" s="21"/>
      <c r="AW19" s="21"/>
      <c r="AX19" s="21"/>
      <c r="AY19" s="21"/>
      <c r="AZ19" s="21"/>
      <c r="BA19" s="21"/>
      <c r="BB19" s="21"/>
      <c r="BC19" s="21"/>
      <c r="BD19" s="21"/>
      <c r="BE19" s="21"/>
      <c r="BF19" s="21"/>
      <c r="BG19" s="21"/>
      <c r="BH19" s="21"/>
      <c r="BI19" s="21"/>
      <c r="BJ19" s="21"/>
      <c r="BK19" s="21"/>
      <c r="BL19" s="21"/>
      <c r="BM19" s="21"/>
      <c r="BN19" s="21"/>
      <c r="BO19" s="21"/>
      <c r="BP19" s="21"/>
      <c r="BQ19" s="21"/>
      <c r="BR19" s="21"/>
      <c r="BS19" s="21"/>
      <c r="BT19" s="21"/>
      <c r="BU19" s="21"/>
      <c r="BV19" s="21"/>
      <c r="BW19" s="21"/>
      <c r="BX19" s="21"/>
      <c r="BY19" s="21"/>
      <c r="BZ19" s="21"/>
      <c r="CA19" s="21"/>
      <c r="CB19" s="21"/>
      <c r="CC19" s="21"/>
      <c r="CD19" s="21"/>
      <c r="CE19" s="21"/>
      <c r="CF19" s="21"/>
      <c r="CG19" s="21"/>
      <c r="CH19" s="21"/>
      <c r="CI19" s="21"/>
      <c r="CJ19" s="21"/>
      <c r="CK19" s="21"/>
      <c r="CL19" s="21"/>
      <c r="CM19" s="21"/>
      <c r="CN19" s="21"/>
      <c r="CO19" s="21"/>
      <c r="CP19" s="21"/>
      <c r="CQ19" s="21"/>
      <c r="CR19" s="21"/>
      <c r="CS19" s="21"/>
      <c r="CT19" s="21"/>
      <c r="CU19" s="21"/>
      <c r="CV19" s="21"/>
      <c r="CW19" s="21"/>
      <c r="CX19" s="21"/>
      <c r="CY19" s="21"/>
      <c r="CZ19" s="21"/>
      <c r="DA19" s="21"/>
      <c r="DB19" s="21"/>
      <c r="DC19" s="21"/>
      <c r="DD19" s="21"/>
      <c r="DE19" s="21"/>
      <c r="DF19" s="21"/>
      <c r="DG19" s="21"/>
      <c r="DH19" s="21"/>
      <c r="DI19" s="21"/>
      <c r="DJ19" s="21"/>
      <c r="DK19" s="21"/>
      <c r="DL19" s="21"/>
      <c r="DM19" s="21"/>
      <c r="DN19" s="21"/>
      <c r="DO19" s="21"/>
      <c r="DP19" s="21"/>
      <c r="DQ19" s="21"/>
      <c r="DR19" s="21"/>
      <c r="DS19" s="21"/>
      <c r="DT19" s="21"/>
      <c r="DU19" s="21"/>
      <c r="DV19" s="21"/>
      <c r="DW19" s="21"/>
      <c r="DX19" s="21"/>
      <c r="DY19" s="21"/>
      <c r="DZ19" s="21"/>
      <c r="EA19" s="21"/>
      <c r="EB19" s="21"/>
      <c r="EC19" s="21"/>
      <c r="ED19" s="21"/>
      <c r="EE19" s="21"/>
      <c r="EF19" s="21"/>
      <c r="EG19" s="21"/>
      <c r="EH19" s="21"/>
      <c r="EI19" s="21"/>
      <c r="EJ19" s="21"/>
      <c r="EK19" s="21"/>
      <c r="EL19" s="21"/>
      <c r="EM19" s="21"/>
      <c r="EN19" s="21"/>
      <c r="EO19" s="21"/>
      <c r="EP19" s="21"/>
      <c r="EQ19" s="21"/>
      <c r="ER19" s="21"/>
      <c r="ES19" s="21"/>
      <c r="ET19" s="21"/>
      <c r="EU19" s="21"/>
      <c r="EV19" s="21"/>
      <c r="EW19" s="21"/>
      <c r="EX19" s="21"/>
      <c r="EY19" s="21"/>
      <c r="EZ19" s="21"/>
      <c r="FA19" s="21"/>
      <c r="FB19" s="21"/>
      <c r="FC19" s="21"/>
      <c r="FD19" s="21"/>
      <c r="FE19" s="21"/>
      <c r="FF19" s="21"/>
      <c r="FG19" s="21"/>
      <c r="FH19" s="21"/>
      <c r="FI19" s="21"/>
      <c r="FJ19" s="21"/>
      <c r="FK19" s="21"/>
      <c r="FL19" s="21"/>
      <c r="FM19" s="21"/>
      <c r="FN19" s="21"/>
      <c r="FO19" s="21"/>
      <c r="FP19" s="21"/>
      <c r="FQ19" s="21"/>
      <c r="FR19" s="21"/>
      <c r="FS19" s="21"/>
      <c r="FT19" s="21"/>
      <c r="FU19" s="21"/>
      <c r="FV19" s="21"/>
      <c r="FW19" s="21"/>
      <c r="FX19" s="21"/>
      <c r="FY19" s="21"/>
      <c r="FZ19" s="21"/>
      <c r="GA19" s="21"/>
      <c r="GB19" s="21"/>
      <c r="GC19" s="21"/>
      <c r="GD19" s="21"/>
      <c r="GE19" s="21"/>
      <c r="GF19" s="21"/>
      <c r="GG19" s="21"/>
      <c r="GH19" s="21"/>
      <c r="GI19" s="21"/>
      <c r="GJ19" s="21"/>
      <c r="GK19" s="21"/>
      <c r="GL19" s="21"/>
      <c r="GM19" s="21"/>
      <c r="GN19" s="21"/>
      <c r="GO19" s="21"/>
      <c r="GP19" s="21"/>
      <c r="GQ19" s="21"/>
      <c r="GR19" s="21"/>
      <c r="GS19" s="21"/>
      <c r="GT19" s="21"/>
      <c r="GU19" s="21"/>
      <c r="GV19" s="21"/>
      <c r="GW19" s="21"/>
      <c r="GX19" s="21"/>
      <c r="GY19" s="21"/>
      <c r="GZ19" s="21"/>
      <c r="HA19" s="21"/>
      <c r="HB19" s="21"/>
      <c r="HC19" s="21"/>
      <c r="HD19" s="21"/>
      <c r="HE19" s="21"/>
      <c r="HF19" s="21"/>
      <c r="HG19" s="21"/>
      <c r="HH19" s="21"/>
      <c r="HI19" s="21"/>
      <c r="HJ19" s="21"/>
      <c r="HK19" s="21"/>
      <c r="HL19" s="21"/>
      <c r="HM19" s="21"/>
      <c r="HN19" s="21"/>
      <c r="HO19" s="21"/>
      <c r="HP19" s="21"/>
      <c r="HQ19" s="21"/>
      <c r="HR19" s="21"/>
      <c r="HS19" s="21"/>
      <c r="HT19" s="21"/>
      <c r="HU19" s="21"/>
      <c r="HV19" s="21"/>
      <c r="HW19" s="21"/>
      <c r="HX19" s="21"/>
      <c r="HY19" s="21"/>
      <c r="HZ19" s="21"/>
      <c r="IA19" s="21"/>
      <c r="IB19" s="21"/>
      <c r="IC19" s="21"/>
      <c r="ID19" s="21"/>
      <c r="IE19" s="21"/>
      <c r="IF19" s="21"/>
      <c r="IG19" s="21"/>
      <c r="IH19" s="21"/>
      <c r="II19" s="21"/>
      <c r="IJ19" s="21"/>
      <c r="IK19" s="21"/>
      <c r="IL19" s="21"/>
      <c r="IM19" s="21"/>
      <c r="IN19" s="21"/>
      <c r="IO19" s="21"/>
      <c r="IP19" s="21"/>
      <c r="IQ19" s="21"/>
      <c r="IR19" s="21"/>
      <c r="IS19" s="21"/>
      <c r="IT19" s="21"/>
    </row>
    <row r="20" spans="1:254" ht="15" customHeight="1" x14ac:dyDescent="0.25">
      <c r="A20" s="6"/>
      <c r="B20" s="6">
        <v>18</v>
      </c>
      <c r="C20" s="9">
        <v>8404108228</v>
      </c>
      <c r="D20" s="9" t="s">
        <v>39</v>
      </c>
      <c r="E20" s="24">
        <v>5</v>
      </c>
      <c r="F20" s="7">
        <v>1</v>
      </c>
      <c r="G20" s="24">
        <v>1</v>
      </c>
      <c r="H20" s="7">
        <f t="shared" si="0"/>
        <v>2</v>
      </c>
      <c r="I20" s="24">
        <f t="shared" si="6"/>
        <v>7</v>
      </c>
      <c r="J20" s="7">
        <v>6.5</v>
      </c>
      <c r="K20" s="7">
        <v>2</v>
      </c>
      <c r="L20" s="7">
        <v>1</v>
      </c>
      <c r="M20" s="7"/>
      <c r="N20" s="7">
        <v>0.25</v>
      </c>
      <c r="O20" s="7">
        <v>0.25</v>
      </c>
      <c r="P20" s="7">
        <v>0.25</v>
      </c>
      <c r="Q20" s="7">
        <f t="shared" si="1"/>
        <v>3.75</v>
      </c>
      <c r="R20" s="7">
        <f t="shared" si="2"/>
        <v>10.25</v>
      </c>
      <c r="S20" s="8">
        <f t="shared" si="3"/>
        <v>8.9499999999999993</v>
      </c>
    </row>
    <row r="21" spans="1:254" ht="15" customHeight="1" x14ac:dyDescent="0.25">
      <c r="A21" s="6"/>
      <c r="B21" s="6">
        <v>19</v>
      </c>
      <c r="C21" s="9">
        <v>1299172980</v>
      </c>
      <c r="D21" s="9" t="s">
        <v>40</v>
      </c>
      <c r="E21" s="24">
        <v>8</v>
      </c>
      <c r="F21" s="7">
        <v>1</v>
      </c>
      <c r="G21" s="24">
        <v>1</v>
      </c>
      <c r="H21" s="7">
        <f t="shared" si="0"/>
        <v>2</v>
      </c>
      <c r="I21" s="24">
        <f t="shared" si="6"/>
        <v>10</v>
      </c>
      <c r="J21" s="7">
        <v>6.5</v>
      </c>
      <c r="K21" s="7">
        <v>1.75</v>
      </c>
      <c r="L21" s="7">
        <v>1</v>
      </c>
      <c r="M21" s="7"/>
      <c r="N21" s="7"/>
      <c r="O21" s="7">
        <v>0.25</v>
      </c>
      <c r="P21" s="7">
        <v>0.25</v>
      </c>
      <c r="Q21" s="7">
        <f t="shared" si="1"/>
        <v>3.25</v>
      </c>
      <c r="R21" s="7">
        <f t="shared" si="2"/>
        <v>9.75</v>
      </c>
      <c r="S21" s="8">
        <f t="shared" si="3"/>
        <v>9.85</v>
      </c>
    </row>
    <row r="22" spans="1:254" ht="15" customHeight="1" x14ac:dyDescent="0.25">
      <c r="A22" s="6"/>
      <c r="B22" s="6">
        <v>20</v>
      </c>
      <c r="C22" s="9">
        <v>8097917362</v>
      </c>
      <c r="D22" s="9" t="s">
        <v>41</v>
      </c>
      <c r="E22" s="24">
        <v>6.25</v>
      </c>
      <c r="F22" s="7">
        <v>1</v>
      </c>
      <c r="G22" s="24">
        <v>1</v>
      </c>
      <c r="H22" s="7">
        <f t="shared" si="0"/>
        <v>2</v>
      </c>
      <c r="I22" s="24">
        <f t="shared" si="6"/>
        <v>8.25</v>
      </c>
      <c r="J22" s="7">
        <v>6</v>
      </c>
      <c r="K22" s="7">
        <v>0.75</v>
      </c>
      <c r="L22" s="7">
        <v>0</v>
      </c>
      <c r="M22" s="7"/>
      <c r="N22" s="7"/>
      <c r="O22" s="7">
        <v>0.25</v>
      </c>
      <c r="P22" s="7">
        <v>0.25</v>
      </c>
      <c r="Q22" s="7">
        <f t="shared" si="1"/>
        <v>1.25</v>
      </c>
      <c r="R22" s="7">
        <f t="shared" si="2"/>
        <v>7.25</v>
      </c>
      <c r="S22" s="8">
        <f t="shared" si="3"/>
        <v>7.65</v>
      </c>
    </row>
    <row r="23" spans="1:254" ht="15" customHeight="1" x14ac:dyDescent="0.25">
      <c r="A23" s="6"/>
      <c r="B23" s="6">
        <v>21</v>
      </c>
      <c r="C23" s="9">
        <v>8637255367</v>
      </c>
      <c r="D23" s="9" t="s">
        <v>42</v>
      </c>
      <c r="E23" s="24">
        <v>7.5</v>
      </c>
      <c r="F23" s="7"/>
      <c r="G23" s="24">
        <v>1</v>
      </c>
      <c r="H23" s="7">
        <f t="shared" si="0"/>
        <v>1</v>
      </c>
      <c r="I23" s="24">
        <f>E23+H23</f>
        <v>8.5</v>
      </c>
      <c r="J23" s="7"/>
      <c r="K23" s="7"/>
      <c r="L23" s="7"/>
      <c r="M23" s="7"/>
      <c r="N23" s="7"/>
      <c r="O23" s="7"/>
      <c r="P23" s="7"/>
      <c r="Q23" s="7">
        <f t="shared" si="1"/>
        <v>0</v>
      </c>
      <c r="R23" s="7">
        <f t="shared" si="2"/>
        <v>0</v>
      </c>
      <c r="S23" s="8">
        <f t="shared" si="3"/>
        <v>3.4000000000000004</v>
      </c>
    </row>
    <row r="24" spans="1:254" ht="15" customHeight="1" x14ac:dyDescent="0.25">
      <c r="A24" s="6"/>
      <c r="B24" s="6">
        <v>22</v>
      </c>
      <c r="C24" s="9">
        <v>8072839194</v>
      </c>
      <c r="D24" s="9" t="s">
        <v>43</v>
      </c>
      <c r="E24" s="24">
        <v>7.5</v>
      </c>
      <c r="F24" s="7">
        <v>1</v>
      </c>
      <c r="G24" s="24">
        <v>1</v>
      </c>
      <c r="H24" s="7">
        <f t="shared" si="0"/>
        <v>2</v>
      </c>
      <c r="I24" s="24">
        <f>E24+H24</f>
        <v>9.5</v>
      </c>
      <c r="J24" s="7">
        <v>4.5</v>
      </c>
      <c r="K24" s="7">
        <v>1</v>
      </c>
      <c r="L24" s="7">
        <v>0</v>
      </c>
      <c r="M24" s="7">
        <v>0.25</v>
      </c>
      <c r="N24" s="7">
        <v>0.25</v>
      </c>
      <c r="O24" s="7"/>
      <c r="P24" s="7"/>
      <c r="Q24" s="7">
        <f t="shared" si="1"/>
        <v>1.5</v>
      </c>
      <c r="R24" s="7">
        <f t="shared" si="2"/>
        <v>6</v>
      </c>
      <c r="S24" s="8">
        <f t="shared" si="3"/>
        <v>7.4</v>
      </c>
    </row>
    <row r="25" spans="1:254" s="22" customFormat="1" ht="15" customHeight="1" x14ac:dyDescent="0.25">
      <c r="A25" s="18"/>
      <c r="B25" s="6">
        <v>23</v>
      </c>
      <c r="C25" s="19">
        <v>1299130845</v>
      </c>
      <c r="D25" s="19" t="s">
        <v>47</v>
      </c>
      <c r="E25" s="24">
        <v>2.5</v>
      </c>
      <c r="F25" s="20"/>
      <c r="G25" s="24">
        <v>1</v>
      </c>
      <c r="H25" s="7">
        <f t="shared" si="0"/>
        <v>1</v>
      </c>
      <c r="I25" s="24">
        <f>E25+H25</f>
        <v>3.5</v>
      </c>
      <c r="J25" s="20"/>
      <c r="K25" s="20"/>
      <c r="L25" s="20"/>
      <c r="M25" s="20"/>
      <c r="N25" s="20"/>
      <c r="O25" s="20"/>
      <c r="P25" s="20"/>
      <c r="Q25" s="7">
        <f t="shared" si="1"/>
        <v>0</v>
      </c>
      <c r="R25" s="7">
        <f t="shared" si="2"/>
        <v>0</v>
      </c>
      <c r="S25" s="8">
        <f t="shared" si="3"/>
        <v>1.4000000000000001</v>
      </c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21"/>
      <c r="AO25" s="21"/>
      <c r="AP25" s="21"/>
      <c r="AQ25" s="21"/>
      <c r="AR25" s="21"/>
      <c r="AS25" s="21"/>
      <c r="AT25" s="21"/>
      <c r="AU25" s="21"/>
      <c r="AV25" s="21"/>
      <c r="AW25" s="21"/>
      <c r="AX25" s="21"/>
      <c r="AY25" s="21"/>
      <c r="AZ25" s="21"/>
      <c r="BA25" s="21"/>
      <c r="BB25" s="21"/>
      <c r="BC25" s="21"/>
      <c r="BD25" s="21"/>
      <c r="BE25" s="21"/>
      <c r="BF25" s="21"/>
      <c r="BG25" s="21"/>
      <c r="BH25" s="21"/>
      <c r="BI25" s="21"/>
      <c r="BJ25" s="21"/>
      <c r="BK25" s="21"/>
      <c r="BL25" s="21"/>
      <c r="BM25" s="21"/>
      <c r="BN25" s="21"/>
      <c r="BO25" s="21"/>
      <c r="BP25" s="21"/>
      <c r="BQ25" s="21"/>
      <c r="BR25" s="21"/>
      <c r="BS25" s="21"/>
      <c r="BT25" s="21"/>
      <c r="BU25" s="21"/>
      <c r="BV25" s="21"/>
      <c r="BW25" s="21"/>
      <c r="BX25" s="21"/>
      <c r="BY25" s="21"/>
      <c r="BZ25" s="21"/>
      <c r="CA25" s="21"/>
      <c r="CB25" s="21"/>
      <c r="CC25" s="21"/>
      <c r="CD25" s="21"/>
      <c r="CE25" s="21"/>
      <c r="CF25" s="21"/>
      <c r="CG25" s="21"/>
      <c r="CH25" s="21"/>
      <c r="CI25" s="21"/>
      <c r="CJ25" s="21"/>
      <c r="CK25" s="21"/>
      <c r="CL25" s="21"/>
      <c r="CM25" s="21"/>
      <c r="CN25" s="21"/>
      <c r="CO25" s="21"/>
      <c r="CP25" s="21"/>
      <c r="CQ25" s="21"/>
      <c r="CR25" s="21"/>
      <c r="CS25" s="21"/>
      <c r="CT25" s="21"/>
      <c r="CU25" s="21"/>
      <c r="CV25" s="21"/>
      <c r="CW25" s="21"/>
      <c r="CX25" s="21"/>
      <c r="CY25" s="21"/>
      <c r="CZ25" s="21"/>
      <c r="DA25" s="21"/>
      <c r="DB25" s="21"/>
      <c r="DC25" s="21"/>
      <c r="DD25" s="21"/>
      <c r="DE25" s="21"/>
      <c r="DF25" s="21"/>
      <c r="DG25" s="21"/>
      <c r="DH25" s="21"/>
      <c r="DI25" s="21"/>
      <c r="DJ25" s="21"/>
      <c r="DK25" s="21"/>
      <c r="DL25" s="21"/>
      <c r="DM25" s="21"/>
      <c r="DN25" s="21"/>
      <c r="DO25" s="21"/>
      <c r="DP25" s="21"/>
      <c r="DQ25" s="21"/>
      <c r="DR25" s="21"/>
      <c r="DS25" s="21"/>
      <c r="DT25" s="21"/>
      <c r="DU25" s="21"/>
      <c r="DV25" s="21"/>
      <c r="DW25" s="21"/>
      <c r="DX25" s="21"/>
      <c r="DY25" s="21"/>
      <c r="DZ25" s="21"/>
      <c r="EA25" s="21"/>
      <c r="EB25" s="21"/>
      <c r="EC25" s="21"/>
      <c r="ED25" s="21"/>
      <c r="EE25" s="21"/>
      <c r="EF25" s="21"/>
      <c r="EG25" s="21"/>
      <c r="EH25" s="21"/>
      <c r="EI25" s="21"/>
      <c r="EJ25" s="21"/>
      <c r="EK25" s="21"/>
      <c r="EL25" s="21"/>
      <c r="EM25" s="21"/>
      <c r="EN25" s="21"/>
      <c r="EO25" s="21"/>
      <c r="EP25" s="21"/>
      <c r="EQ25" s="21"/>
      <c r="ER25" s="21"/>
      <c r="ES25" s="21"/>
      <c r="ET25" s="21"/>
      <c r="EU25" s="21"/>
      <c r="EV25" s="21"/>
      <c r="EW25" s="21"/>
      <c r="EX25" s="21"/>
      <c r="EY25" s="21"/>
      <c r="EZ25" s="21"/>
      <c r="FA25" s="21"/>
      <c r="FB25" s="21"/>
      <c r="FC25" s="21"/>
      <c r="FD25" s="21"/>
      <c r="FE25" s="21"/>
      <c r="FF25" s="21"/>
      <c r="FG25" s="21"/>
      <c r="FH25" s="21"/>
      <c r="FI25" s="21"/>
      <c r="FJ25" s="21"/>
      <c r="FK25" s="21"/>
      <c r="FL25" s="21"/>
      <c r="FM25" s="21"/>
      <c r="FN25" s="21"/>
      <c r="FO25" s="21"/>
      <c r="FP25" s="21"/>
      <c r="FQ25" s="21"/>
      <c r="FR25" s="21"/>
      <c r="FS25" s="21"/>
      <c r="FT25" s="21"/>
      <c r="FU25" s="21"/>
      <c r="FV25" s="21"/>
      <c r="FW25" s="21"/>
      <c r="FX25" s="21"/>
      <c r="FY25" s="21"/>
      <c r="FZ25" s="21"/>
      <c r="GA25" s="21"/>
      <c r="GB25" s="21"/>
      <c r="GC25" s="21"/>
      <c r="GD25" s="21"/>
      <c r="GE25" s="21"/>
      <c r="GF25" s="21"/>
      <c r="GG25" s="21"/>
      <c r="GH25" s="21"/>
      <c r="GI25" s="21"/>
      <c r="GJ25" s="21"/>
      <c r="GK25" s="21"/>
      <c r="GL25" s="21"/>
      <c r="GM25" s="21"/>
      <c r="GN25" s="21"/>
      <c r="GO25" s="21"/>
      <c r="GP25" s="21"/>
      <c r="GQ25" s="21"/>
      <c r="GR25" s="21"/>
      <c r="GS25" s="21"/>
      <c r="GT25" s="21"/>
      <c r="GU25" s="21"/>
      <c r="GV25" s="21"/>
      <c r="GW25" s="21"/>
      <c r="GX25" s="21"/>
      <c r="GY25" s="21"/>
      <c r="GZ25" s="21"/>
      <c r="HA25" s="21"/>
      <c r="HB25" s="21"/>
      <c r="HC25" s="21"/>
      <c r="HD25" s="21"/>
      <c r="HE25" s="21"/>
      <c r="HF25" s="21"/>
      <c r="HG25" s="21"/>
      <c r="HH25" s="21"/>
      <c r="HI25" s="21"/>
      <c r="HJ25" s="21"/>
      <c r="HK25" s="21"/>
      <c r="HL25" s="21"/>
      <c r="HM25" s="21"/>
      <c r="HN25" s="21"/>
      <c r="HO25" s="21"/>
      <c r="HP25" s="21"/>
      <c r="HQ25" s="21"/>
      <c r="HR25" s="21"/>
      <c r="HS25" s="21"/>
      <c r="HT25" s="21"/>
      <c r="HU25" s="21"/>
      <c r="HV25" s="21"/>
      <c r="HW25" s="21"/>
      <c r="HX25" s="21"/>
      <c r="HY25" s="21"/>
      <c r="HZ25" s="21"/>
      <c r="IA25" s="21"/>
      <c r="IB25" s="21"/>
      <c r="IC25" s="21"/>
      <c r="ID25" s="21"/>
      <c r="IE25" s="21"/>
      <c r="IF25" s="21"/>
      <c r="IG25" s="21"/>
      <c r="IH25" s="21"/>
      <c r="II25" s="21"/>
      <c r="IJ25" s="21"/>
      <c r="IK25" s="21"/>
      <c r="IL25" s="21"/>
      <c r="IM25" s="21"/>
      <c r="IN25" s="21"/>
      <c r="IO25" s="21"/>
      <c r="IP25" s="21"/>
      <c r="IQ25" s="21"/>
      <c r="IR25" s="21"/>
      <c r="IS25" s="21"/>
      <c r="IT25" s="21"/>
    </row>
    <row r="27" spans="1:254" ht="15" customHeight="1" x14ac:dyDescent="0.25">
      <c r="A27" s="6"/>
      <c r="B27" s="6"/>
      <c r="C27" s="9"/>
      <c r="D27" s="9" t="s">
        <v>49</v>
      </c>
      <c r="E27" s="24">
        <f>AVERAGE(E2:E25)</f>
        <v>5.927083333333333</v>
      </c>
      <c r="F27" s="7"/>
      <c r="G27" s="7"/>
      <c r="H27" s="7">
        <f t="shared" si="0"/>
        <v>0</v>
      </c>
      <c r="I27" s="24">
        <f t="shared" ref="I27:I38" si="7">E27+H27</f>
        <v>5.927083333333333</v>
      </c>
      <c r="J27" s="7"/>
      <c r="K27" s="7"/>
      <c r="L27" s="7"/>
      <c r="M27" s="7"/>
      <c r="N27" s="7"/>
      <c r="O27" s="7"/>
      <c r="P27" s="7"/>
      <c r="Q27" s="7">
        <f t="shared" si="1"/>
        <v>0</v>
      </c>
      <c r="R27" s="7">
        <f t="shared" si="2"/>
        <v>0</v>
      </c>
      <c r="S27" s="8">
        <f t="shared" si="3"/>
        <v>2.3708333333333331</v>
      </c>
    </row>
    <row r="28" spans="1:254" ht="15" customHeight="1" x14ac:dyDescent="0.25">
      <c r="A28" s="6"/>
      <c r="B28" s="6"/>
      <c r="C28" s="9"/>
      <c r="D28" s="9"/>
      <c r="E28" s="24"/>
      <c r="F28" s="7"/>
      <c r="G28" s="7"/>
      <c r="H28" s="7">
        <f t="shared" si="0"/>
        <v>0</v>
      </c>
      <c r="I28" s="24">
        <f t="shared" si="7"/>
        <v>0</v>
      </c>
      <c r="J28" s="7"/>
      <c r="K28" s="7"/>
      <c r="L28" s="7"/>
      <c r="M28" s="7"/>
      <c r="N28" s="7"/>
      <c r="O28" s="7"/>
      <c r="P28" s="7"/>
      <c r="Q28" s="7">
        <f t="shared" si="1"/>
        <v>0</v>
      </c>
      <c r="R28" s="7">
        <f t="shared" si="2"/>
        <v>0</v>
      </c>
      <c r="S28" s="8">
        <f t="shared" si="3"/>
        <v>0</v>
      </c>
    </row>
    <row r="29" spans="1:254" ht="15" customHeight="1" x14ac:dyDescent="0.25">
      <c r="A29" s="6"/>
      <c r="B29" s="6"/>
      <c r="C29" s="9"/>
      <c r="D29" s="9"/>
      <c r="E29" s="24"/>
      <c r="F29" s="7"/>
      <c r="G29" s="7"/>
      <c r="H29" s="7">
        <f t="shared" si="0"/>
        <v>0</v>
      </c>
      <c r="I29" s="24">
        <f t="shared" si="7"/>
        <v>0</v>
      </c>
      <c r="J29" s="7"/>
      <c r="K29" s="7"/>
      <c r="L29" s="7"/>
      <c r="M29" s="7"/>
      <c r="N29" s="7"/>
      <c r="O29" s="7"/>
      <c r="P29" s="7"/>
      <c r="Q29" s="7">
        <f t="shared" si="1"/>
        <v>0</v>
      </c>
      <c r="R29" s="7">
        <f t="shared" si="2"/>
        <v>0</v>
      </c>
      <c r="S29" s="8">
        <f t="shared" si="3"/>
        <v>0</v>
      </c>
    </row>
    <row r="30" spans="1:254" ht="15" customHeight="1" x14ac:dyDescent="0.25">
      <c r="A30" s="6"/>
      <c r="B30" s="6"/>
      <c r="C30" s="9"/>
      <c r="D30" s="9"/>
      <c r="E30" s="24"/>
      <c r="F30" s="7"/>
      <c r="G30" s="7"/>
      <c r="H30" s="7">
        <f t="shared" si="0"/>
        <v>0</v>
      </c>
      <c r="I30" s="24">
        <f t="shared" si="7"/>
        <v>0</v>
      </c>
      <c r="J30" s="7"/>
      <c r="K30" s="7"/>
      <c r="L30" s="7"/>
      <c r="M30" s="7"/>
      <c r="N30" s="7"/>
      <c r="O30" s="7"/>
      <c r="P30" s="7"/>
      <c r="Q30" s="7">
        <f t="shared" si="1"/>
        <v>0</v>
      </c>
      <c r="R30" s="7">
        <f t="shared" si="2"/>
        <v>0</v>
      </c>
      <c r="S30" s="8">
        <f t="shared" si="3"/>
        <v>0</v>
      </c>
    </row>
    <row r="31" spans="1:254" ht="15" customHeight="1" x14ac:dyDescent="0.25">
      <c r="A31" s="6"/>
      <c r="B31" s="6"/>
      <c r="C31" s="9"/>
      <c r="D31" s="9"/>
      <c r="E31" s="24"/>
      <c r="F31" s="7"/>
      <c r="G31" s="7"/>
      <c r="H31" s="7">
        <f t="shared" si="0"/>
        <v>0</v>
      </c>
      <c r="I31" s="24">
        <f t="shared" si="7"/>
        <v>0</v>
      </c>
      <c r="J31" s="7"/>
      <c r="K31" s="7"/>
      <c r="L31" s="7"/>
      <c r="M31" s="7"/>
      <c r="N31" s="7"/>
      <c r="O31" s="7"/>
      <c r="P31" s="7"/>
      <c r="Q31" s="7">
        <f t="shared" si="1"/>
        <v>0</v>
      </c>
      <c r="R31" s="7">
        <f t="shared" si="2"/>
        <v>0</v>
      </c>
      <c r="S31" s="8">
        <f t="shared" si="3"/>
        <v>0</v>
      </c>
    </row>
    <row r="32" spans="1:254" ht="15" customHeight="1" x14ac:dyDescent="0.25">
      <c r="A32" s="6"/>
      <c r="B32" s="6"/>
      <c r="C32" s="9"/>
      <c r="D32" s="9"/>
      <c r="E32" s="24"/>
      <c r="F32" s="7"/>
      <c r="G32" s="7"/>
      <c r="H32" s="7">
        <f t="shared" si="0"/>
        <v>0</v>
      </c>
      <c r="I32" s="24">
        <f t="shared" si="7"/>
        <v>0</v>
      </c>
      <c r="J32" s="7"/>
      <c r="K32" s="7"/>
      <c r="L32" s="7"/>
      <c r="M32" s="7"/>
      <c r="N32" s="7"/>
      <c r="O32" s="7"/>
      <c r="P32" s="7"/>
      <c r="Q32" s="7">
        <f t="shared" si="1"/>
        <v>0</v>
      </c>
      <c r="R32" s="7">
        <f t="shared" si="2"/>
        <v>0</v>
      </c>
      <c r="S32" s="8">
        <f t="shared" si="3"/>
        <v>0</v>
      </c>
    </row>
    <row r="33" spans="1:19" ht="15" customHeight="1" x14ac:dyDescent="0.25">
      <c r="A33" s="6"/>
      <c r="B33" s="6"/>
      <c r="C33" s="9"/>
      <c r="D33" s="9"/>
      <c r="E33" s="24"/>
      <c r="F33" s="7"/>
      <c r="G33" s="7"/>
      <c r="H33" s="7" t="e">
        <f>#REF!+F33+G33</f>
        <v>#REF!</v>
      </c>
      <c r="I33" s="24" t="e">
        <f t="shared" si="7"/>
        <v>#REF!</v>
      </c>
      <c r="J33" s="7"/>
      <c r="K33" s="7"/>
      <c r="L33" s="7"/>
      <c r="M33" s="7"/>
      <c r="N33" s="7"/>
      <c r="O33" s="7"/>
      <c r="P33" s="7"/>
      <c r="Q33" s="7">
        <f t="shared" si="1"/>
        <v>0</v>
      </c>
      <c r="R33" s="7">
        <f t="shared" si="2"/>
        <v>0</v>
      </c>
      <c r="S33" s="8" t="e">
        <f t="shared" si="3"/>
        <v>#REF!</v>
      </c>
    </row>
    <row r="34" spans="1:19" ht="15" customHeight="1" x14ac:dyDescent="0.25">
      <c r="A34" s="6"/>
      <c r="B34" s="6"/>
      <c r="C34" s="9"/>
      <c r="D34" s="9"/>
      <c r="E34" s="24"/>
      <c r="F34" s="7"/>
      <c r="G34" s="7"/>
      <c r="H34" s="7" t="e">
        <f>#REF!+F34+G34</f>
        <v>#REF!</v>
      </c>
      <c r="I34" s="24" t="e">
        <f t="shared" si="7"/>
        <v>#REF!</v>
      </c>
      <c r="J34" s="7"/>
      <c r="K34" s="7"/>
      <c r="L34" s="7"/>
      <c r="M34" s="7"/>
      <c r="N34" s="7"/>
      <c r="O34" s="7"/>
      <c r="P34" s="7"/>
      <c r="Q34" s="7">
        <f t="shared" si="1"/>
        <v>0</v>
      </c>
      <c r="R34" s="7">
        <f t="shared" si="2"/>
        <v>0</v>
      </c>
      <c r="S34" s="8" t="e">
        <f t="shared" si="3"/>
        <v>#REF!</v>
      </c>
    </row>
    <row r="35" spans="1:19" ht="15" customHeight="1" x14ac:dyDescent="0.25">
      <c r="A35" s="6"/>
      <c r="B35" s="6"/>
      <c r="C35" s="9"/>
      <c r="D35" s="9"/>
      <c r="E35" s="24"/>
      <c r="F35" s="7"/>
      <c r="G35" s="7"/>
      <c r="H35" s="7" t="e">
        <f>#REF!+F35+G35</f>
        <v>#REF!</v>
      </c>
      <c r="I35" s="24" t="e">
        <f t="shared" si="7"/>
        <v>#REF!</v>
      </c>
      <c r="J35" s="7"/>
      <c r="K35" s="7"/>
      <c r="L35" s="7"/>
      <c r="M35" s="7"/>
      <c r="N35" s="7"/>
      <c r="O35" s="7"/>
      <c r="P35" s="7"/>
      <c r="Q35" s="7">
        <f t="shared" si="1"/>
        <v>0</v>
      </c>
      <c r="R35" s="7">
        <f t="shared" si="2"/>
        <v>0</v>
      </c>
      <c r="S35" s="8" t="e">
        <f t="shared" si="3"/>
        <v>#REF!</v>
      </c>
    </row>
    <row r="36" spans="1:19" ht="15" customHeight="1" x14ac:dyDescent="0.25">
      <c r="A36" s="6"/>
      <c r="B36" s="6"/>
      <c r="C36" s="9"/>
      <c r="D36" s="9"/>
      <c r="E36" s="24"/>
      <c r="F36" s="7"/>
      <c r="G36" s="7"/>
      <c r="H36" s="7" t="e">
        <f>#REF!+F36+G36</f>
        <v>#REF!</v>
      </c>
      <c r="I36" s="24" t="e">
        <f t="shared" si="7"/>
        <v>#REF!</v>
      </c>
      <c r="J36" s="7"/>
      <c r="K36" s="7"/>
      <c r="L36" s="7"/>
      <c r="M36" s="7"/>
      <c r="N36" s="7"/>
      <c r="O36" s="7"/>
      <c r="P36" s="7"/>
      <c r="Q36" s="7">
        <f t="shared" si="1"/>
        <v>0</v>
      </c>
      <c r="R36" s="7">
        <f t="shared" si="2"/>
        <v>0</v>
      </c>
      <c r="S36" s="8" t="e">
        <f t="shared" si="3"/>
        <v>#REF!</v>
      </c>
    </row>
    <row r="37" spans="1:19" ht="15" customHeight="1" x14ac:dyDescent="0.25">
      <c r="A37" s="6"/>
      <c r="B37" s="6"/>
      <c r="C37" s="9"/>
      <c r="D37" s="9"/>
      <c r="E37" s="24"/>
      <c r="F37" s="7"/>
      <c r="G37" s="7"/>
      <c r="H37" s="7" t="e">
        <f>#REF!+F37+G37</f>
        <v>#REF!</v>
      </c>
      <c r="I37" s="24" t="e">
        <f t="shared" si="7"/>
        <v>#REF!</v>
      </c>
      <c r="J37" s="7"/>
      <c r="K37" s="7"/>
      <c r="L37" s="7"/>
      <c r="M37" s="7"/>
      <c r="N37" s="7"/>
      <c r="O37" s="7"/>
      <c r="P37" s="7"/>
      <c r="Q37" s="7">
        <f t="shared" si="1"/>
        <v>0</v>
      </c>
      <c r="R37" s="7">
        <f t="shared" si="2"/>
        <v>0</v>
      </c>
      <c r="S37" s="8" t="e">
        <f t="shared" si="3"/>
        <v>#REF!</v>
      </c>
    </row>
    <row r="38" spans="1:19" ht="15" customHeight="1" x14ac:dyDescent="0.25">
      <c r="A38" s="11"/>
      <c r="B38" s="11"/>
      <c r="C38" s="11"/>
      <c r="D38" s="11"/>
      <c r="E38" s="24"/>
      <c r="F38" s="14"/>
      <c r="G38" s="14"/>
      <c r="H38" s="14"/>
      <c r="I38" s="24">
        <f t="shared" si="7"/>
        <v>0</v>
      </c>
      <c r="J38" s="14"/>
      <c r="K38" s="14"/>
      <c r="L38" s="14"/>
      <c r="M38" s="14"/>
      <c r="N38" s="14"/>
      <c r="O38" s="14"/>
      <c r="P38" s="14"/>
      <c r="Q38" s="14">
        <f t="shared" ref="Q38:Q40" si="8">K38+L38+M38</f>
        <v>0</v>
      </c>
      <c r="R38" s="14">
        <f t="shared" si="2"/>
        <v>0</v>
      </c>
      <c r="S38" s="15">
        <f t="shared" si="3"/>
        <v>0</v>
      </c>
    </row>
    <row r="39" spans="1:19" ht="15" customHeight="1" x14ac:dyDescent="0.25">
      <c r="A39" s="11"/>
      <c r="B39" s="11"/>
      <c r="C39" s="11"/>
      <c r="D39" s="11"/>
      <c r="E39" s="24"/>
      <c r="F39" s="14"/>
      <c r="G39" s="14"/>
      <c r="H39" s="14"/>
      <c r="I39" s="24">
        <f>E39</f>
        <v>0</v>
      </c>
      <c r="J39" s="14"/>
      <c r="K39" s="14"/>
      <c r="L39" s="14"/>
      <c r="M39" s="14"/>
      <c r="N39" s="14"/>
      <c r="O39" s="14"/>
      <c r="P39" s="14"/>
      <c r="Q39" s="14">
        <f t="shared" si="8"/>
        <v>0</v>
      </c>
      <c r="R39" s="14">
        <f t="shared" si="2"/>
        <v>0</v>
      </c>
      <c r="S39" s="15">
        <f t="shared" si="3"/>
        <v>0</v>
      </c>
    </row>
    <row r="40" spans="1:19" ht="15" customHeight="1" x14ac:dyDescent="0.25">
      <c r="A40" s="11"/>
      <c r="B40" s="11"/>
      <c r="C40" s="11"/>
      <c r="D40" s="11"/>
      <c r="E40" s="24"/>
      <c r="F40" s="14"/>
      <c r="G40" s="14"/>
      <c r="H40" s="14"/>
      <c r="I40" s="24">
        <f>E40+H40</f>
        <v>0</v>
      </c>
      <c r="J40" s="14"/>
      <c r="K40" s="14"/>
      <c r="L40" s="14"/>
      <c r="M40" s="14"/>
      <c r="N40" s="14"/>
      <c r="O40" s="14"/>
      <c r="P40" s="14"/>
      <c r="Q40" s="14">
        <f t="shared" si="8"/>
        <v>0</v>
      </c>
      <c r="R40" s="14">
        <f t="shared" si="2"/>
        <v>0</v>
      </c>
      <c r="S40" s="15">
        <f t="shared" si="3"/>
        <v>0</v>
      </c>
    </row>
    <row r="41" spans="1:19" ht="15" customHeight="1" x14ac:dyDescent="0.25">
      <c r="A41" s="11"/>
      <c r="B41" s="11"/>
      <c r="C41" s="11"/>
      <c r="D41" s="11"/>
      <c r="E41" s="24"/>
      <c r="F41" s="14"/>
      <c r="G41" s="14"/>
      <c r="H41" s="14"/>
      <c r="I41" s="24">
        <f>H41</f>
        <v>0</v>
      </c>
      <c r="J41" s="14"/>
      <c r="K41" s="14"/>
      <c r="L41" s="14"/>
      <c r="M41" s="14"/>
      <c r="N41" s="14"/>
      <c r="O41" s="14"/>
      <c r="P41" s="14"/>
      <c r="Q41" s="14">
        <f t="shared" ref="Q41" si="9">K41+L41+M41</f>
        <v>0</v>
      </c>
      <c r="R41" s="14">
        <f t="shared" si="2"/>
        <v>0</v>
      </c>
      <c r="S41" s="15">
        <f t="shared" si="3"/>
        <v>0</v>
      </c>
    </row>
    <row r="42" spans="1:19" ht="15" customHeight="1" x14ac:dyDescent="0.25">
      <c r="A42" s="11"/>
      <c r="B42" s="11"/>
      <c r="C42" s="11"/>
      <c r="D42" s="11"/>
      <c r="E42" s="26"/>
      <c r="F42" s="13"/>
      <c r="G42" s="13"/>
      <c r="H42" s="13"/>
      <c r="I42" s="26"/>
      <c r="J42" s="14"/>
      <c r="K42" s="14"/>
      <c r="L42" s="14"/>
      <c r="M42" s="14"/>
      <c r="N42" s="14"/>
      <c r="O42" s="14"/>
      <c r="P42" s="14"/>
      <c r="Q42" s="14"/>
      <c r="R42" s="14"/>
      <c r="S42" s="15"/>
    </row>
    <row r="44" spans="1:19" ht="15" customHeight="1" x14ac:dyDescent="0.2">
      <c r="C44" s="1" t="s">
        <v>12</v>
      </c>
      <c r="D44" s="1" t="s">
        <v>13</v>
      </c>
    </row>
    <row r="45" spans="1:19" ht="15" customHeight="1" x14ac:dyDescent="0.2">
      <c r="D45" s="1" t="s">
        <v>14</v>
      </c>
    </row>
  </sheetData>
  <autoFilter ref="A1:S41">
    <sortState ref="A2:R28">
      <sortCondition ref="D2:D28"/>
    </sortState>
  </autoFilter>
  <conditionalFormatting sqref="S27:S42 S2:S25">
    <cfRule type="cellIs" dxfId="1" priority="9" stopIfTrue="1" operator="greaterThanOrEqual">
      <formula>6</formula>
    </cfRule>
    <cfRule type="cellIs" dxfId="0" priority="10" stopIfTrue="1" operator="lessThan">
      <formula>6</formula>
    </cfRule>
  </conditionalFormatting>
  <pageMargins left="0.75" right="0.75" top="1" bottom="1" header="0.5" footer="0.5"/>
  <pageSetup paperSize="9" scale="55" orientation="portrait" r:id="rId1"/>
  <headerFooter>
    <oddHeader>&amp;R&amp;"Calibri,Regular"&amp;11&amp;K00000014/04/14 18:11	01EP5M-Metro	&amp;P</oddHeader>
    <oddFooter>&amp;L&amp;"Helvetica,Regular"&amp;12&amp;K000000&amp;P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4_sem</vt:lpstr>
      <vt:lpstr>5_sem</vt:lpstr>
      <vt:lpstr>Plan1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</dc:creator>
  <cp:lastModifiedBy>Cristiano TM</cp:lastModifiedBy>
  <cp:lastPrinted>2015-04-13T04:31:49Z</cp:lastPrinted>
  <dcterms:created xsi:type="dcterms:W3CDTF">2014-06-05T21:16:13Z</dcterms:created>
  <dcterms:modified xsi:type="dcterms:W3CDTF">2016-06-14T14:43:31Z</dcterms:modified>
</cp:coreProperties>
</file>